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2497\APPDATA\LOCAL\TEMP\SOWDIR0\"/>
    </mc:Choice>
  </mc:AlternateContent>
  <bookViews>
    <workbookView xWindow="0" yWindow="0" windowWidth="20490" windowHeight="7530" activeTab="2"/>
  </bookViews>
  <sheets>
    <sheet name="参加店一覧" sheetId="2" r:id="rId1"/>
    <sheet name="仲買人等一覧" sheetId="3" r:id="rId2"/>
    <sheet name="計算ツール" sheetId="1" r:id="rId3"/>
  </sheets>
  <externalReferences>
    <externalReference r:id="rId4"/>
  </externalReferences>
  <definedNames>
    <definedName name="_xlnm._FilterDatabase" localSheetId="0" hidden="1">参加店一覧!$A$2:$K$2</definedName>
    <definedName name="_xlnm._FilterDatabase" localSheetId="1" hidden="1">仲買人等一覧!$A$4:$H$4</definedName>
    <definedName name="_xlnm.Print_Area" localSheetId="2">計算ツール!$A$1:$L$29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0" i="2" l="1"/>
  <c r="E120" i="2"/>
  <c r="D4" i="1" l="1"/>
  <c r="L209" i="1" l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C30" i="1" l="1"/>
  <c r="E30" i="1"/>
  <c r="F30" i="1"/>
  <c r="I30" i="1"/>
  <c r="C31" i="1"/>
  <c r="E31" i="1"/>
  <c r="F31" i="1"/>
  <c r="I31" i="1"/>
  <c r="C32" i="1"/>
  <c r="E32" i="1"/>
  <c r="F32" i="1"/>
  <c r="I32" i="1"/>
  <c r="J32" i="1" s="1"/>
  <c r="K32" i="1" s="1"/>
  <c r="C33" i="1"/>
  <c r="E33" i="1"/>
  <c r="F33" i="1"/>
  <c r="I33" i="1"/>
  <c r="J33" i="1" s="1"/>
  <c r="K33" i="1" s="1"/>
  <c r="C34" i="1"/>
  <c r="E34" i="1"/>
  <c r="F34" i="1"/>
  <c r="I34" i="1"/>
  <c r="C35" i="1"/>
  <c r="E35" i="1"/>
  <c r="F35" i="1"/>
  <c r="I35" i="1"/>
  <c r="J35" i="1" s="1"/>
  <c r="C36" i="1"/>
  <c r="E36" i="1"/>
  <c r="F36" i="1"/>
  <c r="I36" i="1"/>
  <c r="J36" i="1" s="1"/>
  <c r="C37" i="1"/>
  <c r="E37" i="1"/>
  <c r="F37" i="1"/>
  <c r="I37" i="1"/>
  <c r="J37" i="1"/>
  <c r="K37" i="1" s="1"/>
  <c r="C38" i="1"/>
  <c r="E38" i="1"/>
  <c r="F38" i="1"/>
  <c r="I38" i="1"/>
  <c r="C39" i="1"/>
  <c r="E39" i="1"/>
  <c r="F39" i="1"/>
  <c r="I39" i="1"/>
  <c r="J39" i="1"/>
  <c r="C40" i="1"/>
  <c r="E40" i="1"/>
  <c r="F40" i="1"/>
  <c r="I40" i="1"/>
  <c r="J40" i="1" s="1"/>
  <c r="K40" i="1" s="1"/>
  <c r="C41" i="1"/>
  <c r="E41" i="1"/>
  <c r="F41" i="1"/>
  <c r="I41" i="1"/>
  <c r="J41" i="1"/>
  <c r="K41" i="1" s="1"/>
  <c r="C42" i="1"/>
  <c r="E42" i="1"/>
  <c r="F42" i="1"/>
  <c r="I42" i="1"/>
  <c r="C43" i="1"/>
  <c r="E43" i="1"/>
  <c r="F43" i="1"/>
  <c r="I43" i="1"/>
  <c r="J43" i="1" s="1"/>
  <c r="C44" i="1"/>
  <c r="E44" i="1"/>
  <c r="F44" i="1"/>
  <c r="I44" i="1"/>
  <c r="J44" i="1" s="1"/>
  <c r="K44" i="1" s="1"/>
  <c r="C45" i="1"/>
  <c r="E45" i="1"/>
  <c r="F45" i="1"/>
  <c r="I45" i="1"/>
  <c r="J45" i="1"/>
  <c r="K45" i="1" s="1"/>
  <c r="C46" i="1"/>
  <c r="E46" i="1"/>
  <c r="F46" i="1"/>
  <c r="I46" i="1"/>
  <c r="C47" i="1"/>
  <c r="E47" i="1"/>
  <c r="F47" i="1"/>
  <c r="I47" i="1"/>
  <c r="J47" i="1" s="1"/>
  <c r="C48" i="1"/>
  <c r="E48" i="1"/>
  <c r="F48" i="1"/>
  <c r="I48" i="1"/>
  <c r="J48" i="1" s="1"/>
  <c r="K48" i="1" s="1"/>
  <c r="C49" i="1"/>
  <c r="E49" i="1"/>
  <c r="F49" i="1"/>
  <c r="I49" i="1"/>
  <c r="J49" i="1"/>
  <c r="K49" i="1" s="1"/>
  <c r="C50" i="1"/>
  <c r="E50" i="1"/>
  <c r="F50" i="1"/>
  <c r="I50" i="1"/>
  <c r="C51" i="1"/>
  <c r="E51" i="1"/>
  <c r="F51" i="1"/>
  <c r="I51" i="1"/>
  <c r="J51" i="1" s="1"/>
  <c r="C52" i="1"/>
  <c r="E52" i="1"/>
  <c r="F52" i="1"/>
  <c r="I52" i="1"/>
  <c r="J52" i="1" s="1"/>
  <c r="K52" i="1"/>
  <c r="C53" i="1"/>
  <c r="E53" i="1"/>
  <c r="F53" i="1"/>
  <c r="I53" i="1"/>
  <c r="J53" i="1" s="1"/>
  <c r="K53" i="1" s="1"/>
  <c r="C54" i="1"/>
  <c r="E54" i="1"/>
  <c r="F54" i="1"/>
  <c r="I54" i="1"/>
  <c r="C55" i="1"/>
  <c r="E55" i="1"/>
  <c r="F55" i="1"/>
  <c r="I55" i="1"/>
  <c r="J55" i="1"/>
  <c r="C56" i="1"/>
  <c r="E56" i="1"/>
  <c r="F56" i="1"/>
  <c r="I56" i="1"/>
  <c r="J56" i="1" s="1"/>
  <c r="K56" i="1" s="1"/>
  <c r="C57" i="1"/>
  <c r="E57" i="1"/>
  <c r="F57" i="1"/>
  <c r="I57" i="1"/>
  <c r="J57" i="1" s="1"/>
  <c r="K57" i="1" s="1"/>
  <c r="C58" i="1"/>
  <c r="E58" i="1"/>
  <c r="F58" i="1"/>
  <c r="I58" i="1"/>
  <c r="C59" i="1"/>
  <c r="E59" i="1"/>
  <c r="F59" i="1"/>
  <c r="I59" i="1"/>
  <c r="J59" i="1"/>
  <c r="C60" i="1"/>
  <c r="E60" i="1"/>
  <c r="F60" i="1"/>
  <c r="I60" i="1"/>
  <c r="J60" i="1" s="1"/>
  <c r="K60" i="1" s="1"/>
  <c r="C61" i="1"/>
  <c r="E61" i="1"/>
  <c r="F61" i="1"/>
  <c r="I61" i="1"/>
  <c r="J61" i="1" s="1"/>
  <c r="K61" i="1" s="1"/>
  <c r="C62" i="1"/>
  <c r="E62" i="1"/>
  <c r="F62" i="1"/>
  <c r="I62" i="1"/>
  <c r="C63" i="1"/>
  <c r="E63" i="1"/>
  <c r="F63" i="1"/>
  <c r="I63" i="1"/>
  <c r="J63" i="1"/>
  <c r="C64" i="1"/>
  <c r="E64" i="1"/>
  <c r="F64" i="1"/>
  <c r="I64" i="1"/>
  <c r="J64" i="1" s="1"/>
  <c r="K64" i="1" s="1"/>
  <c r="C65" i="1"/>
  <c r="E65" i="1"/>
  <c r="F65" i="1"/>
  <c r="I65" i="1"/>
  <c r="J65" i="1" s="1"/>
  <c r="K65" i="1" s="1"/>
  <c r="C66" i="1"/>
  <c r="E66" i="1"/>
  <c r="F66" i="1"/>
  <c r="I66" i="1"/>
  <c r="C67" i="1"/>
  <c r="E67" i="1"/>
  <c r="F67" i="1"/>
  <c r="I67" i="1"/>
  <c r="J67" i="1"/>
  <c r="C68" i="1"/>
  <c r="E68" i="1"/>
  <c r="F68" i="1"/>
  <c r="I68" i="1"/>
  <c r="J68" i="1" s="1"/>
  <c r="C69" i="1"/>
  <c r="E69" i="1"/>
  <c r="F69" i="1"/>
  <c r="I69" i="1"/>
  <c r="J69" i="1" s="1"/>
  <c r="K69" i="1" s="1"/>
  <c r="C70" i="1"/>
  <c r="E70" i="1"/>
  <c r="F70" i="1"/>
  <c r="I70" i="1"/>
  <c r="C71" i="1"/>
  <c r="E71" i="1"/>
  <c r="F71" i="1"/>
  <c r="I71" i="1"/>
  <c r="J71" i="1"/>
  <c r="C72" i="1"/>
  <c r="E72" i="1"/>
  <c r="F72" i="1"/>
  <c r="I72" i="1"/>
  <c r="J72" i="1" s="1"/>
  <c r="K72" i="1" s="1"/>
  <c r="C73" i="1"/>
  <c r="E73" i="1"/>
  <c r="F73" i="1"/>
  <c r="I73" i="1"/>
  <c r="J73" i="1" s="1"/>
  <c r="K73" i="1" s="1"/>
  <c r="C74" i="1"/>
  <c r="E74" i="1"/>
  <c r="F74" i="1"/>
  <c r="I74" i="1"/>
  <c r="C75" i="1"/>
  <c r="E75" i="1"/>
  <c r="F75" i="1"/>
  <c r="I75" i="1"/>
  <c r="J75" i="1"/>
  <c r="C76" i="1"/>
  <c r="E76" i="1"/>
  <c r="F76" i="1"/>
  <c r="I76" i="1"/>
  <c r="J76" i="1" s="1"/>
  <c r="K76" i="1" s="1"/>
  <c r="C77" i="1"/>
  <c r="E77" i="1"/>
  <c r="F77" i="1"/>
  <c r="I77" i="1"/>
  <c r="J77" i="1" s="1"/>
  <c r="K77" i="1" s="1"/>
  <c r="C78" i="1"/>
  <c r="E78" i="1"/>
  <c r="F78" i="1"/>
  <c r="I78" i="1"/>
  <c r="C79" i="1"/>
  <c r="E79" i="1"/>
  <c r="F79" i="1"/>
  <c r="I79" i="1"/>
  <c r="J79" i="1"/>
  <c r="C80" i="1"/>
  <c r="E80" i="1"/>
  <c r="F80" i="1"/>
  <c r="I80" i="1"/>
  <c r="J80" i="1" s="1"/>
  <c r="K80" i="1" s="1"/>
  <c r="C81" i="1"/>
  <c r="E81" i="1"/>
  <c r="F81" i="1"/>
  <c r="I81" i="1"/>
  <c r="J81" i="1" s="1"/>
  <c r="K81" i="1" s="1"/>
  <c r="C82" i="1"/>
  <c r="E82" i="1"/>
  <c r="F82" i="1"/>
  <c r="I82" i="1"/>
  <c r="C83" i="1"/>
  <c r="E83" i="1"/>
  <c r="F83" i="1"/>
  <c r="I83" i="1"/>
  <c r="J83" i="1"/>
  <c r="C84" i="1"/>
  <c r="E84" i="1"/>
  <c r="F84" i="1"/>
  <c r="I84" i="1"/>
  <c r="J84" i="1" s="1"/>
  <c r="C85" i="1"/>
  <c r="E85" i="1"/>
  <c r="F85" i="1"/>
  <c r="I85" i="1"/>
  <c r="J85" i="1"/>
  <c r="K85" i="1" s="1"/>
  <c r="C86" i="1"/>
  <c r="E86" i="1"/>
  <c r="F86" i="1"/>
  <c r="I86" i="1"/>
  <c r="C87" i="1"/>
  <c r="E87" i="1"/>
  <c r="F87" i="1"/>
  <c r="I87" i="1"/>
  <c r="C88" i="1"/>
  <c r="E88" i="1"/>
  <c r="F88" i="1"/>
  <c r="I88" i="1"/>
  <c r="J88" i="1" s="1"/>
  <c r="K88" i="1" s="1"/>
  <c r="C89" i="1"/>
  <c r="E89" i="1"/>
  <c r="F89" i="1"/>
  <c r="I89" i="1"/>
  <c r="J89" i="1"/>
  <c r="K89" i="1" s="1"/>
  <c r="C90" i="1"/>
  <c r="E90" i="1"/>
  <c r="F90" i="1"/>
  <c r="I90" i="1"/>
  <c r="C91" i="1"/>
  <c r="E91" i="1"/>
  <c r="F91" i="1"/>
  <c r="I91" i="1"/>
  <c r="J91" i="1" s="1"/>
  <c r="C92" i="1"/>
  <c r="E92" i="1"/>
  <c r="F92" i="1"/>
  <c r="I92" i="1"/>
  <c r="J92" i="1" s="1"/>
  <c r="K92" i="1" s="1"/>
  <c r="C93" i="1"/>
  <c r="E93" i="1"/>
  <c r="F93" i="1"/>
  <c r="I93" i="1"/>
  <c r="J93" i="1"/>
  <c r="K93" i="1" s="1"/>
  <c r="C94" i="1"/>
  <c r="E94" i="1"/>
  <c r="F94" i="1"/>
  <c r="I94" i="1"/>
  <c r="C95" i="1"/>
  <c r="E95" i="1"/>
  <c r="F95" i="1"/>
  <c r="I95" i="1"/>
  <c r="C96" i="1"/>
  <c r="E96" i="1"/>
  <c r="F96" i="1"/>
  <c r="I96" i="1"/>
  <c r="J96" i="1" s="1"/>
  <c r="K96" i="1" s="1"/>
  <c r="C97" i="1"/>
  <c r="E97" i="1"/>
  <c r="F97" i="1"/>
  <c r="I97" i="1"/>
  <c r="J97" i="1"/>
  <c r="K97" i="1" s="1"/>
  <c r="C98" i="1"/>
  <c r="E98" i="1"/>
  <c r="F98" i="1"/>
  <c r="I98" i="1"/>
  <c r="C99" i="1"/>
  <c r="E99" i="1"/>
  <c r="F99" i="1"/>
  <c r="I99" i="1"/>
  <c r="C100" i="1"/>
  <c r="E100" i="1"/>
  <c r="F100" i="1"/>
  <c r="I100" i="1"/>
  <c r="J100" i="1"/>
  <c r="K100" i="1"/>
  <c r="C101" i="1"/>
  <c r="E101" i="1"/>
  <c r="F101" i="1"/>
  <c r="I101" i="1"/>
  <c r="J101" i="1" s="1"/>
  <c r="C102" i="1"/>
  <c r="E102" i="1"/>
  <c r="F102" i="1"/>
  <c r="I102" i="1"/>
  <c r="C103" i="1"/>
  <c r="E103" i="1"/>
  <c r="F103" i="1"/>
  <c r="I103" i="1"/>
  <c r="J103" i="1"/>
  <c r="K103" i="1" s="1"/>
  <c r="C104" i="1"/>
  <c r="E104" i="1"/>
  <c r="F104" i="1"/>
  <c r="I104" i="1"/>
  <c r="J104" i="1" s="1"/>
  <c r="C105" i="1"/>
  <c r="E105" i="1"/>
  <c r="F105" i="1"/>
  <c r="I105" i="1"/>
  <c r="J105" i="1" s="1"/>
  <c r="C106" i="1"/>
  <c r="E106" i="1"/>
  <c r="F106" i="1"/>
  <c r="I106" i="1"/>
  <c r="C107" i="1"/>
  <c r="E107" i="1"/>
  <c r="F107" i="1"/>
  <c r="I107" i="1"/>
  <c r="J107" i="1"/>
  <c r="K107" i="1" s="1"/>
  <c r="C108" i="1"/>
  <c r="E108" i="1"/>
  <c r="F108" i="1"/>
  <c r="I108" i="1"/>
  <c r="J108" i="1" s="1"/>
  <c r="C109" i="1"/>
  <c r="E109" i="1"/>
  <c r="F109" i="1"/>
  <c r="I109" i="1"/>
  <c r="J109" i="1" s="1"/>
  <c r="C110" i="1"/>
  <c r="E110" i="1"/>
  <c r="F110" i="1"/>
  <c r="I110" i="1"/>
  <c r="C111" i="1"/>
  <c r="E111" i="1"/>
  <c r="F111" i="1"/>
  <c r="I111" i="1"/>
  <c r="J111" i="1"/>
  <c r="K111" i="1" s="1"/>
  <c r="C112" i="1"/>
  <c r="E112" i="1"/>
  <c r="F112" i="1"/>
  <c r="I112" i="1"/>
  <c r="J112" i="1" s="1"/>
  <c r="C113" i="1"/>
  <c r="E113" i="1"/>
  <c r="F113" i="1"/>
  <c r="I113" i="1"/>
  <c r="J113" i="1" s="1"/>
  <c r="C114" i="1"/>
  <c r="E114" i="1"/>
  <c r="F114" i="1"/>
  <c r="I114" i="1"/>
  <c r="C115" i="1"/>
  <c r="E115" i="1"/>
  <c r="F115" i="1"/>
  <c r="I115" i="1"/>
  <c r="J115" i="1"/>
  <c r="K115" i="1" s="1"/>
  <c r="C116" i="1"/>
  <c r="E116" i="1"/>
  <c r="F116" i="1"/>
  <c r="I116" i="1"/>
  <c r="J116" i="1" s="1"/>
  <c r="C117" i="1"/>
  <c r="E117" i="1"/>
  <c r="F117" i="1"/>
  <c r="I117" i="1"/>
  <c r="J117" i="1" s="1"/>
  <c r="C118" i="1"/>
  <c r="E118" i="1"/>
  <c r="F118" i="1"/>
  <c r="I118" i="1"/>
  <c r="C119" i="1"/>
  <c r="E119" i="1"/>
  <c r="F119" i="1"/>
  <c r="I119" i="1"/>
  <c r="J119" i="1"/>
  <c r="K119" i="1" s="1"/>
  <c r="C120" i="1"/>
  <c r="E120" i="1"/>
  <c r="F120" i="1"/>
  <c r="I120" i="1"/>
  <c r="J120" i="1" s="1"/>
  <c r="C121" i="1"/>
  <c r="E121" i="1"/>
  <c r="F121" i="1"/>
  <c r="I121" i="1"/>
  <c r="J121" i="1" s="1"/>
  <c r="C122" i="1"/>
  <c r="E122" i="1"/>
  <c r="F122" i="1"/>
  <c r="I122" i="1"/>
  <c r="C123" i="1"/>
  <c r="E123" i="1"/>
  <c r="F123" i="1"/>
  <c r="I123" i="1"/>
  <c r="J123" i="1"/>
  <c r="K123" i="1" s="1"/>
  <c r="C124" i="1"/>
  <c r="E124" i="1"/>
  <c r="F124" i="1"/>
  <c r="I124" i="1"/>
  <c r="J124" i="1" s="1"/>
  <c r="C125" i="1"/>
  <c r="E125" i="1"/>
  <c r="F125" i="1"/>
  <c r="I125" i="1"/>
  <c r="J125" i="1" s="1"/>
  <c r="C126" i="1"/>
  <c r="E126" i="1"/>
  <c r="F126" i="1"/>
  <c r="I126" i="1"/>
  <c r="C127" i="1"/>
  <c r="E127" i="1"/>
  <c r="F127" i="1"/>
  <c r="I127" i="1"/>
  <c r="J127" i="1"/>
  <c r="K127" i="1" s="1"/>
  <c r="C128" i="1"/>
  <c r="E128" i="1"/>
  <c r="F128" i="1"/>
  <c r="I128" i="1"/>
  <c r="J128" i="1" s="1"/>
  <c r="C129" i="1"/>
  <c r="E129" i="1"/>
  <c r="F129" i="1"/>
  <c r="I129" i="1"/>
  <c r="J129" i="1" s="1"/>
  <c r="C130" i="1"/>
  <c r="E130" i="1"/>
  <c r="F130" i="1"/>
  <c r="I130" i="1"/>
  <c r="C131" i="1"/>
  <c r="E131" i="1"/>
  <c r="F131" i="1"/>
  <c r="I131" i="1"/>
  <c r="J131" i="1"/>
  <c r="K131" i="1" s="1"/>
  <c r="C132" i="1"/>
  <c r="E132" i="1"/>
  <c r="F132" i="1"/>
  <c r="I132" i="1"/>
  <c r="J132" i="1" s="1"/>
  <c r="C133" i="1"/>
  <c r="E133" i="1"/>
  <c r="F133" i="1"/>
  <c r="I133" i="1"/>
  <c r="J133" i="1" s="1"/>
  <c r="C134" i="1"/>
  <c r="E134" i="1"/>
  <c r="F134" i="1"/>
  <c r="I134" i="1"/>
  <c r="C135" i="1"/>
  <c r="E135" i="1"/>
  <c r="F135" i="1"/>
  <c r="I135" i="1"/>
  <c r="J135" i="1"/>
  <c r="K135" i="1" s="1"/>
  <c r="C136" i="1"/>
  <c r="E136" i="1"/>
  <c r="F136" i="1"/>
  <c r="I136" i="1"/>
  <c r="J136" i="1" s="1"/>
  <c r="C137" i="1"/>
  <c r="E137" i="1"/>
  <c r="F137" i="1"/>
  <c r="I137" i="1"/>
  <c r="J137" i="1" s="1"/>
  <c r="C138" i="1"/>
  <c r="E138" i="1"/>
  <c r="F138" i="1"/>
  <c r="I138" i="1"/>
  <c r="C139" i="1"/>
  <c r="E139" i="1"/>
  <c r="F139" i="1"/>
  <c r="I139" i="1"/>
  <c r="J139" i="1"/>
  <c r="K139" i="1" s="1"/>
  <c r="C140" i="1"/>
  <c r="E140" i="1"/>
  <c r="F140" i="1"/>
  <c r="I140" i="1"/>
  <c r="J140" i="1" s="1"/>
  <c r="C141" i="1"/>
  <c r="E141" i="1"/>
  <c r="F141" i="1"/>
  <c r="I141" i="1"/>
  <c r="J141" i="1" s="1"/>
  <c r="C142" i="1"/>
  <c r="E142" i="1"/>
  <c r="F142" i="1"/>
  <c r="I142" i="1"/>
  <c r="C143" i="1"/>
  <c r="E143" i="1"/>
  <c r="F143" i="1"/>
  <c r="I143" i="1"/>
  <c r="J143" i="1"/>
  <c r="K143" i="1" s="1"/>
  <c r="C144" i="1"/>
  <c r="E144" i="1"/>
  <c r="F144" i="1"/>
  <c r="I144" i="1"/>
  <c r="J144" i="1" s="1"/>
  <c r="C145" i="1"/>
  <c r="E145" i="1"/>
  <c r="F145" i="1"/>
  <c r="I145" i="1"/>
  <c r="C146" i="1"/>
  <c r="E146" i="1"/>
  <c r="F146" i="1"/>
  <c r="I146" i="1"/>
  <c r="J146" i="1" s="1"/>
  <c r="C147" i="1"/>
  <c r="E147" i="1"/>
  <c r="F147" i="1"/>
  <c r="I147" i="1"/>
  <c r="J147" i="1" s="1"/>
  <c r="K147" i="1" s="1"/>
  <c r="C148" i="1"/>
  <c r="E148" i="1"/>
  <c r="F148" i="1"/>
  <c r="I148" i="1"/>
  <c r="J148" i="1" s="1"/>
  <c r="C149" i="1"/>
  <c r="E149" i="1"/>
  <c r="F149" i="1"/>
  <c r="I149" i="1"/>
  <c r="J149" i="1" s="1"/>
  <c r="C150" i="1"/>
  <c r="E150" i="1"/>
  <c r="F150" i="1"/>
  <c r="I150" i="1"/>
  <c r="J150" i="1" s="1"/>
  <c r="C151" i="1"/>
  <c r="E151" i="1"/>
  <c r="F151" i="1"/>
  <c r="I151" i="1"/>
  <c r="J151" i="1" s="1"/>
  <c r="C152" i="1"/>
  <c r="E152" i="1"/>
  <c r="F152" i="1"/>
  <c r="I152" i="1"/>
  <c r="J152" i="1" s="1"/>
  <c r="C153" i="1"/>
  <c r="E153" i="1"/>
  <c r="F153" i="1"/>
  <c r="I153" i="1"/>
  <c r="J153" i="1" s="1"/>
  <c r="K153" i="1"/>
  <c r="C154" i="1"/>
  <c r="E154" i="1"/>
  <c r="F154" i="1"/>
  <c r="I154" i="1"/>
  <c r="J154" i="1" s="1"/>
  <c r="C155" i="1"/>
  <c r="E155" i="1"/>
  <c r="F155" i="1"/>
  <c r="I155" i="1"/>
  <c r="J155" i="1" s="1"/>
  <c r="C156" i="1"/>
  <c r="E156" i="1"/>
  <c r="F156" i="1"/>
  <c r="I156" i="1"/>
  <c r="J156" i="1"/>
  <c r="K156" i="1" s="1"/>
  <c r="C157" i="1"/>
  <c r="E157" i="1"/>
  <c r="F157" i="1"/>
  <c r="I157" i="1"/>
  <c r="J157" i="1" s="1"/>
  <c r="C158" i="1"/>
  <c r="E158" i="1"/>
  <c r="F158" i="1"/>
  <c r="I158" i="1"/>
  <c r="J158" i="1" s="1"/>
  <c r="C159" i="1"/>
  <c r="E159" i="1"/>
  <c r="F159" i="1"/>
  <c r="I159" i="1"/>
  <c r="J159" i="1" s="1"/>
  <c r="K159" i="1" s="1"/>
  <c r="C160" i="1"/>
  <c r="E160" i="1"/>
  <c r="F160" i="1"/>
  <c r="I160" i="1"/>
  <c r="J160" i="1" s="1"/>
  <c r="K160" i="1" s="1"/>
  <c r="C161" i="1"/>
  <c r="E161" i="1"/>
  <c r="F161" i="1"/>
  <c r="I161" i="1"/>
  <c r="J161" i="1"/>
  <c r="C162" i="1"/>
  <c r="E162" i="1"/>
  <c r="F162" i="1"/>
  <c r="I162" i="1"/>
  <c r="J162" i="1" s="1"/>
  <c r="C163" i="1"/>
  <c r="E163" i="1"/>
  <c r="F163" i="1"/>
  <c r="I163" i="1"/>
  <c r="J163" i="1" s="1"/>
  <c r="K163" i="1" s="1"/>
  <c r="C164" i="1"/>
  <c r="E164" i="1"/>
  <c r="F164" i="1"/>
  <c r="I164" i="1"/>
  <c r="J164" i="1" s="1"/>
  <c r="K164" i="1" s="1"/>
  <c r="C165" i="1"/>
  <c r="E165" i="1"/>
  <c r="F165" i="1"/>
  <c r="I165" i="1"/>
  <c r="J165" i="1"/>
  <c r="C166" i="1"/>
  <c r="E166" i="1"/>
  <c r="F166" i="1"/>
  <c r="I166" i="1"/>
  <c r="J166" i="1" s="1"/>
  <c r="C167" i="1"/>
  <c r="E167" i="1"/>
  <c r="F167" i="1"/>
  <c r="I167" i="1"/>
  <c r="J167" i="1" s="1"/>
  <c r="K167" i="1" s="1"/>
  <c r="C168" i="1"/>
  <c r="E168" i="1"/>
  <c r="F168" i="1"/>
  <c r="I168" i="1"/>
  <c r="J168" i="1" s="1"/>
  <c r="K168" i="1" s="1"/>
  <c r="C169" i="1"/>
  <c r="E169" i="1"/>
  <c r="F169" i="1"/>
  <c r="I169" i="1"/>
  <c r="J169" i="1"/>
  <c r="C170" i="1"/>
  <c r="E170" i="1"/>
  <c r="F170" i="1"/>
  <c r="I170" i="1"/>
  <c r="J170" i="1" s="1"/>
  <c r="C171" i="1"/>
  <c r="E171" i="1"/>
  <c r="F171" i="1"/>
  <c r="I171" i="1"/>
  <c r="J171" i="1" s="1"/>
  <c r="K171" i="1" s="1"/>
  <c r="C172" i="1"/>
  <c r="E172" i="1"/>
  <c r="F172" i="1"/>
  <c r="I172" i="1"/>
  <c r="J172" i="1" s="1"/>
  <c r="K172" i="1" s="1"/>
  <c r="C173" i="1"/>
  <c r="E173" i="1"/>
  <c r="F173" i="1"/>
  <c r="I173" i="1"/>
  <c r="J173" i="1"/>
  <c r="C174" i="1"/>
  <c r="E174" i="1"/>
  <c r="F174" i="1"/>
  <c r="I174" i="1"/>
  <c r="J174" i="1" s="1"/>
  <c r="C175" i="1"/>
  <c r="E175" i="1"/>
  <c r="F175" i="1"/>
  <c r="I175" i="1"/>
  <c r="J175" i="1" s="1"/>
  <c r="K175" i="1" s="1"/>
  <c r="C176" i="1"/>
  <c r="E176" i="1"/>
  <c r="F176" i="1"/>
  <c r="I176" i="1"/>
  <c r="J176" i="1" s="1"/>
  <c r="K176" i="1" s="1"/>
  <c r="C177" i="1"/>
  <c r="E177" i="1"/>
  <c r="F177" i="1"/>
  <c r="I177" i="1"/>
  <c r="J177" i="1"/>
  <c r="C178" i="1"/>
  <c r="E178" i="1"/>
  <c r="F178" i="1"/>
  <c r="I178" i="1"/>
  <c r="J178" i="1" s="1"/>
  <c r="C179" i="1"/>
  <c r="E179" i="1"/>
  <c r="F179" i="1"/>
  <c r="I179" i="1"/>
  <c r="J179" i="1" s="1"/>
  <c r="K179" i="1" s="1"/>
  <c r="C180" i="1"/>
  <c r="E180" i="1"/>
  <c r="F180" i="1"/>
  <c r="I180" i="1"/>
  <c r="J180" i="1" s="1"/>
  <c r="K180" i="1" s="1"/>
  <c r="C181" i="1"/>
  <c r="E181" i="1"/>
  <c r="F181" i="1"/>
  <c r="I181" i="1"/>
  <c r="J181" i="1"/>
  <c r="C182" i="1"/>
  <c r="E182" i="1"/>
  <c r="F182" i="1"/>
  <c r="I182" i="1"/>
  <c r="J182" i="1" s="1"/>
  <c r="C183" i="1"/>
  <c r="E183" i="1"/>
  <c r="F183" i="1"/>
  <c r="I183" i="1"/>
  <c r="J183" i="1" s="1"/>
  <c r="K183" i="1" s="1"/>
  <c r="C184" i="1"/>
  <c r="E184" i="1"/>
  <c r="F184" i="1"/>
  <c r="I184" i="1"/>
  <c r="J184" i="1" s="1"/>
  <c r="K184" i="1" s="1"/>
  <c r="C185" i="1"/>
  <c r="E185" i="1"/>
  <c r="F185" i="1"/>
  <c r="I185" i="1"/>
  <c r="J185" i="1"/>
  <c r="C186" i="1"/>
  <c r="E186" i="1"/>
  <c r="F186" i="1"/>
  <c r="I186" i="1"/>
  <c r="J186" i="1" s="1"/>
  <c r="C187" i="1"/>
  <c r="E187" i="1"/>
  <c r="F187" i="1"/>
  <c r="I187" i="1"/>
  <c r="J187" i="1" s="1"/>
  <c r="K187" i="1" s="1"/>
  <c r="C188" i="1"/>
  <c r="E188" i="1"/>
  <c r="F188" i="1"/>
  <c r="I188" i="1"/>
  <c r="J188" i="1" s="1"/>
  <c r="K188" i="1" s="1"/>
  <c r="C189" i="1"/>
  <c r="E189" i="1"/>
  <c r="F189" i="1"/>
  <c r="I189" i="1"/>
  <c r="J189" i="1"/>
  <c r="C190" i="1"/>
  <c r="E190" i="1"/>
  <c r="F190" i="1"/>
  <c r="I190" i="1"/>
  <c r="J190" i="1" s="1"/>
  <c r="C191" i="1"/>
  <c r="E191" i="1"/>
  <c r="F191" i="1"/>
  <c r="I191" i="1"/>
  <c r="J191" i="1" s="1"/>
  <c r="K191" i="1" s="1"/>
  <c r="C192" i="1"/>
  <c r="E192" i="1"/>
  <c r="F192" i="1"/>
  <c r="I192" i="1"/>
  <c r="J192" i="1" s="1"/>
  <c r="K192" i="1" s="1"/>
  <c r="C193" i="1"/>
  <c r="E193" i="1"/>
  <c r="F193" i="1"/>
  <c r="I193" i="1"/>
  <c r="J193" i="1"/>
  <c r="C194" i="1"/>
  <c r="E194" i="1"/>
  <c r="F194" i="1"/>
  <c r="I194" i="1"/>
  <c r="J194" i="1" s="1"/>
  <c r="C195" i="1"/>
  <c r="E195" i="1"/>
  <c r="F195" i="1"/>
  <c r="I195" i="1"/>
  <c r="J195" i="1" s="1"/>
  <c r="K195" i="1" s="1"/>
  <c r="C196" i="1"/>
  <c r="E196" i="1"/>
  <c r="F196" i="1"/>
  <c r="I196" i="1"/>
  <c r="J196" i="1" s="1"/>
  <c r="K196" i="1" s="1"/>
  <c r="C197" i="1"/>
  <c r="E197" i="1"/>
  <c r="F197" i="1"/>
  <c r="I197" i="1"/>
  <c r="J197" i="1"/>
  <c r="C198" i="1"/>
  <c r="E198" i="1"/>
  <c r="F198" i="1"/>
  <c r="I198" i="1"/>
  <c r="J198" i="1" s="1"/>
  <c r="C199" i="1"/>
  <c r="E199" i="1"/>
  <c r="F199" i="1"/>
  <c r="I199" i="1"/>
  <c r="J199" i="1" s="1"/>
  <c r="K199" i="1" s="1"/>
  <c r="C200" i="1"/>
  <c r="E200" i="1"/>
  <c r="F200" i="1"/>
  <c r="I200" i="1"/>
  <c r="J200" i="1" s="1"/>
  <c r="K200" i="1" s="1"/>
  <c r="C201" i="1"/>
  <c r="E201" i="1"/>
  <c r="F201" i="1"/>
  <c r="I201" i="1"/>
  <c r="J201" i="1"/>
  <c r="C202" i="1"/>
  <c r="E202" i="1"/>
  <c r="F202" i="1"/>
  <c r="I202" i="1"/>
  <c r="J202" i="1" s="1"/>
  <c r="C203" i="1"/>
  <c r="E203" i="1"/>
  <c r="F203" i="1"/>
  <c r="I203" i="1"/>
  <c r="J203" i="1" s="1"/>
  <c r="K203" i="1" s="1"/>
  <c r="C204" i="1"/>
  <c r="E204" i="1"/>
  <c r="F204" i="1"/>
  <c r="I204" i="1"/>
  <c r="J204" i="1" s="1"/>
  <c r="K204" i="1" s="1"/>
  <c r="C205" i="1"/>
  <c r="E205" i="1"/>
  <c r="F205" i="1"/>
  <c r="I205" i="1"/>
  <c r="J205" i="1"/>
  <c r="C206" i="1"/>
  <c r="E206" i="1"/>
  <c r="F206" i="1"/>
  <c r="I206" i="1"/>
  <c r="J206" i="1" s="1"/>
  <c r="C207" i="1"/>
  <c r="E207" i="1"/>
  <c r="F207" i="1"/>
  <c r="I207" i="1"/>
  <c r="J207" i="1" s="1"/>
  <c r="K207" i="1" s="1"/>
  <c r="C208" i="1"/>
  <c r="E208" i="1"/>
  <c r="F208" i="1"/>
  <c r="I208" i="1"/>
  <c r="J208" i="1" s="1"/>
  <c r="K208" i="1" s="1"/>
  <c r="C209" i="1"/>
  <c r="E209" i="1"/>
  <c r="F209" i="1"/>
  <c r="I209" i="1"/>
  <c r="J209" i="1"/>
  <c r="K209" i="1" l="1"/>
  <c r="K205" i="1"/>
  <c r="K201" i="1"/>
  <c r="K197" i="1"/>
  <c r="K193" i="1"/>
  <c r="K189" i="1"/>
  <c r="K185" i="1"/>
  <c r="K181" i="1"/>
  <c r="K177" i="1"/>
  <c r="K173" i="1"/>
  <c r="K169" i="1"/>
  <c r="K165" i="1"/>
  <c r="K161" i="1"/>
  <c r="K152" i="1"/>
  <c r="K148" i="1"/>
  <c r="K144" i="1"/>
  <c r="K83" i="1"/>
  <c r="K79" i="1"/>
  <c r="K71" i="1"/>
  <c r="K36" i="1"/>
  <c r="K99" i="1"/>
  <c r="K155" i="1"/>
  <c r="K140" i="1"/>
  <c r="K136" i="1"/>
  <c r="K132" i="1"/>
  <c r="K128" i="1"/>
  <c r="K124" i="1"/>
  <c r="K120" i="1"/>
  <c r="K116" i="1"/>
  <c r="K112" i="1"/>
  <c r="K108" i="1"/>
  <c r="K104" i="1"/>
  <c r="K101" i="1"/>
  <c r="K84" i="1"/>
  <c r="K67" i="1"/>
  <c r="K63" i="1"/>
  <c r="K55" i="1"/>
  <c r="J99" i="1"/>
  <c r="J95" i="1"/>
  <c r="K95" i="1" s="1"/>
  <c r="J87" i="1"/>
  <c r="K87" i="1" s="1"/>
  <c r="K68" i="1"/>
  <c r="K51" i="1"/>
  <c r="K47" i="1"/>
  <c r="K39" i="1"/>
  <c r="J31" i="1"/>
  <c r="K31" i="1" s="1"/>
  <c r="J94" i="1"/>
  <c r="K94" i="1"/>
  <c r="J78" i="1"/>
  <c r="K78" i="1"/>
  <c r="J62" i="1"/>
  <c r="K62" i="1"/>
  <c r="J30" i="1"/>
  <c r="K30" i="1"/>
  <c r="K157" i="1"/>
  <c r="K154" i="1"/>
  <c r="K91" i="1"/>
  <c r="J90" i="1"/>
  <c r="K90" i="1"/>
  <c r="K75" i="1"/>
  <c r="J74" i="1"/>
  <c r="K74" i="1"/>
  <c r="K59" i="1"/>
  <c r="J58" i="1"/>
  <c r="K58" i="1"/>
  <c r="K43" i="1"/>
  <c r="J42" i="1"/>
  <c r="K42" i="1"/>
  <c r="J134" i="1"/>
  <c r="K134" i="1"/>
  <c r="J122" i="1"/>
  <c r="K122" i="1" s="1"/>
  <c r="J118" i="1"/>
  <c r="K118" i="1"/>
  <c r="J114" i="1"/>
  <c r="K114" i="1"/>
  <c r="J110" i="1"/>
  <c r="K110" i="1" s="1"/>
  <c r="J46" i="1"/>
  <c r="K46" i="1" s="1"/>
  <c r="K206" i="1"/>
  <c r="K202" i="1"/>
  <c r="K198" i="1"/>
  <c r="K194" i="1"/>
  <c r="K190" i="1"/>
  <c r="K186" i="1"/>
  <c r="K182" i="1"/>
  <c r="K178" i="1"/>
  <c r="K174" i="1"/>
  <c r="K170" i="1"/>
  <c r="K166" i="1"/>
  <c r="K162" i="1"/>
  <c r="K158" i="1"/>
  <c r="K151" i="1"/>
  <c r="K150" i="1"/>
  <c r="K146" i="1"/>
  <c r="J86" i="1"/>
  <c r="K86" i="1" s="1"/>
  <c r="J70" i="1"/>
  <c r="K70" i="1" s="1"/>
  <c r="J54" i="1"/>
  <c r="K54" i="1"/>
  <c r="J38" i="1"/>
  <c r="K38" i="1" s="1"/>
  <c r="J142" i="1"/>
  <c r="K142" i="1" s="1"/>
  <c r="J138" i="1"/>
  <c r="K138" i="1" s="1"/>
  <c r="J130" i="1"/>
  <c r="K130" i="1"/>
  <c r="J126" i="1"/>
  <c r="K126" i="1"/>
  <c r="J106" i="1"/>
  <c r="K106" i="1" s="1"/>
  <c r="J102" i="1"/>
  <c r="K102" i="1"/>
  <c r="K149" i="1"/>
  <c r="J145" i="1"/>
  <c r="K145" i="1" s="1"/>
  <c r="J98" i="1"/>
  <c r="K98" i="1" s="1"/>
  <c r="J82" i="1"/>
  <c r="K82" i="1"/>
  <c r="J66" i="1"/>
  <c r="K66" i="1"/>
  <c r="J50" i="1"/>
  <c r="K50" i="1"/>
  <c r="K35" i="1"/>
  <c r="J34" i="1"/>
  <c r="K34" i="1" s="1"/>
  <c r="K141" i="1"/>
  <c r="K137" i="1"/>
  <c r="K133" i="1"/>
  <c r="K129" i="1"/>
  <c r="K125" i="1"/>
  <c r="K121" i="1"/>
  <c r="K117" i="1"/>
  <c r="K113" i="1"/>
  <c r="K109" i="1"/>
  <c r="K105" i="1"/>
  <c r="E29" i="1"/>
  <c r="F29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F10" i="1"/>
  <c r="E10" i="1"/>
  <c r="I10" i="1" l="1"/>
  <c r="L10" i="1" s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10" i="1"/>
  <c r="I26" i="1"/>
  <c r="I27" i="1"/>
  <c r="J27" i="1" s="1"/>
  <c r="I28" i="1"/>
  <c r="J28" i="1" s="1"/>
  <c r="K28" i="1" s="1"/>
  <c r="I29" i="1"/>
  <c r="J29" i="1" s="1"/>
  <c r="K27" i="1" l="1"/>
  <c r="J26" i="1"/>
  <c r="K26" i="1" s="1"/>
  <c r="K29" i="1"/>
  <c r="I25" i="1" l="1"/>
  <c r="J25" i="1" s="1"/>
  <c r="K25" i="1" s="1"/>
  <c r="I24" i="1"/>
  <c r="I23" i="1"/>
  <c r="J23" i="1" s="1"/>
  <c r="I22" i="1"/>
  <c r="J22" i="1" s="1"/>
  <c r="K22" i="1" s="1"/>
  <c r="I21" i="1"/>
  <c r="J21" i="1" s="1"/>
  <c r="K21" i="1" s="1"/>
  <c r="I20" i="1"/>
  <c r="I19" i="1"/>
  <c r="I18" i="1"/>
  <c r="I17" i="1"/>
  <c r="I16" i="1"/>
  <c r="I15" i="1"/>
  <c r="I14" i="1"/>
  <c r="J14" i="1" s="1"/>
  <c r="K14" i="1" s="1"/>
  <c r="I13" i="1"/>
  <c r="J13" i="1" s="1"/>
  <c r="K13" i="1" s="1"/>
  <c r="I12" i="1"/>
  <c r="L12" i="1" s="1"/>
  <c r="I11" i="1"/>
  <c r="L11" i="1" s="1"/>
  <c r="J10" i="1"/>
  <c r="J18" i="1" l="1"/>
  <c r="K18" i="1" s="1"/>
  <c r="K10" i="1"/>
  <c r="J17" i="1"/>
  <c r="K17" i="1" s="1"/>
  <c r="J15" i="1"/>
  <c r="K15" i="1" s="1"/>
  <c r="K23" i="1"/>
  <c r="J11" i="1"/>
  <c r="K11" i="1" s="1"/>
  <c r="J19" i="1"/>
  <c r="K19" i="1" s="1"/>
  <c r="J12" i="1"/>
  <c r="K12" i="1" s="1"/>
  <c r="J16" i="1"/>
  <c r="K16" i="1" s="1"/>
  <c r="J20" i="1"/>
  <c r="K20" i="1" s="1"/>
  <c r="J24" i="1"/>
  <c r="K24" i="1" s="1"/>
  <c r="J4" i="1" l="1"/>
</calcChain>
</file>

<file path=xl/comments1.xml><?xml version="1.0" encoding="utf-8"?>
<comments xmlns="http://schemas.openxmlformats.org/spreadsheetml/2006/main">
  <authors>
    <author>管理者</author>
  </authors>
  <commentList>
    <comment ref="J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消費税の計算方法については、
各店舗によるため、適宜直してください</t>
        </r>
      </text>
    </comment>
  </commentList>
</comments>
</file>

<file path=xl/sharedStrings.xml><?xml version="1.0" encoding="utf-8"?>
<sst xmlns="http://schemas.openxmlformats.org/spreadsheetml/2006/main" count="1192" uniqueCount="927">
  <si>
    <t>入力</t>
    <rPh sb="0" eb="2">
      <t>ニュウリョク</t>
    </rPh>
    <phoneticPr fontId="4"/>
  </si>
  <si>
    <t>魚種</t>
    <rPh sb="0" eb="2">
      <t>ギョシュ</t>
    </rPh>
    <phoneticPr fontId="4"/>
  </si>
  <si>
    <t>数量
【㎏】</t>
    <rPh sb="0" eb="2">
      <t>スウリョウ</t>
    </rPh>
    <phoneticPr fontId="4"/>
  </si>
  <si>
    <t xml:space="preserve">単価
</t>
    <rPh sb="0" eb="2">
      <t>タンカ</t>
    </rPh>
    <phoneticPr fontId="4"/>
  </si>
  <si>
    <t>金額
（税抜）</t>
    <rPh sb="0" eb="2">
      <t>キンガク</t>
    </rPh>
    <rPh sb="4" eb="5">
      <t>ゼイ</t>
    </rPh>
    <rPh sb="5" eb="6">
      <t>ヌ</t>
    </rPh>
    <phoneticPr fontId="4"/>
  </si>
  <si>
    <t>消費税
（8％）</t>
    <rPh sb="0" eb="3">
      <t>ショウヒゼイ</t>
    </rPh>
    <phoneticPr fontId="4"/>
  </si>
  <si>
    <t>金額
（税込）</t>
    <rPh sb="0" eb="2">
      <t>キンガク</t>
    </rPh>
    <rPh sb="4" eb="6">
      <t>ゼイコ</t>
    </rPh>
    <phoneticPr fontId="4"/>
  </si>
  <si>
    <t>サワラ（生鮮）</t>
  </si>
  <si>
    <t>スルメイカ（生鮮）</t>
  </si>
  <si>
    <t>ハタハタ（鮮魚）</t>
  </si>
  <si>
    <t>マダラ（鮮魚）</t>
  </si>
  <si>
    <t>ヒラメ（鮮魚）</t>
  </si>
  <si>
    <t>ホッコクアカエビ（生鮮）</t>
  </si>
  <si>
    <t>ズワイガニ（生鮮）</t>
  </si>
  <si>
    <t>登録番号</t>
    <rPh sb="0" eb="2">
      <t>トウロク</t>
    </rPh>
    <rPh sb="2" eb="4">
      <t>バンゴウ</t>
    </rPh>
    <phoneticPr fontId="7"/>
  </si>
  <si>
    <t>事業所名・店舗名</t>
    <rPh sb="0" eb="3">
      <t>ジギョウショ</t>
    </rPh>
    <rPh sb="3" eb="4">
      <t>メイ</t>
    </rPh>
    <rPh sb="5" eb="7">
      <t>テンポ</t>
    </rPh>
    <rPh sb="7" eb="8">
      <t>メイ</t>
    </rPh>
    <phoneticPr fontId="7"/>
  </si>
  <si>
    <t>担当者
職氏名</t>
    <rPh sb="0" eb="3">
      <t>タントウシャ</t>
    </rPh>
    <rPh sb="4" eb="5">
      <t>ショク</t>
    </rPh>
    <rPh sb="5" eb="7">
      <t>シメイ</t>
    </rPh>
    <phoneticPr fontId="7"/>
  </si>
  <si>
    <t>業種</t>
    <rPh sb="0" eb="2">
      <t>ギョウシュ</t>
    </rPh>
    <phoneticPr fontId="7"/>
  </si>
  <si>
    <t>補助対
象上限</t>
  </si>
  <si>
    <t>補助額
上限</t>
  </si>
  <si>
    <t>店舗情報</t>
    <rPh sb="0" eb="2">
      <t>テンポ</t>
    </rPh>
    <rPh sb="2" eb="4">
      <t>ジョウホウ</t>
    </rPh>
    <phoneticPr fontId="7"/>
  </si>
  <si>
    <t>郵便</t>
    <rPh sb="0" eb="2">
      <t>ユウビン</t>
    </rPh>
    <phoneticPr fontId="7"/>
  </si>
  <si>
    <t>住所</t>
    <rPh sb="0" eb="2">
      <t>ジュウショ</t>
    </rPh>
    <phoneticPr fontId="7"/>
  </si>
  <si>
    <t>ＴＥＬ</t>
    <phoneticPr fontId="7"/>
  </si>
  <si>
    <t>ＦＡＸ</t>
    <phoneticPr fontId="7"/>
  </si>
  <si>
    <t>皆川　治</t>
    <rPh sb="0" eb="2">
      <t>ミナガワ</t>
    </rPh>
    <rPh sb="3" eb="4">
      <t>オサム</t>
    </rPh>
    <phoneticPr fontId="4"/>
  </si>
  <si>
    <t>997-8601</t>
  </si>
  <si>
    <t>鶴岡市馬場町9-25</t>
    <rPh sb="0" eb="3">
      <t>ツルオカシ</t>
    </rPh>
    <rPh sb="3" eb="6">
      <t>ババチョウ</t>
    </rPh>
    <phoneticPr fontId="4"/>
  </si>
  <si>
    <t>0235-25-2111</t>
  </si>
  <si>
    <t>0235-25-8763</t>
  </si>
  <si>
    <t>nousan@city.tsuruoka.yamagata.jp</t>
  </si>
  <si>
    <t>②旅館・ホテル(101～300)</t>
  </si>
  <si>
    <t>997-1201</t>
  </si>
  <si>
    <t>⑦和食店・居酒屋</t>
  </si>
  <si>
    <t>997-0015</t>
  </si>
  <si>
    <t>997-0034</t>
  </si>
  <si>
    <t>997-0821</t>
  </si>
  <si>
    <t>info@otakitei.com</t>
  </si>
  <si>
    <t>997-0047</t>
  </si>
  <si>
    <t>dininghana@hotmail.co.jp</t>
  </si>
  <si>
    <t>997-0033</t>
  </si>
  <si>
    <t>①旅館・ホテル(301～）</t>
  </si>
  <si>
    <t>999-7204</t>
  </si>
  <si>
    <t>④旅館・ホテル(～50)</t>
  </si>
  <si>
    <t>hori@horiryokan.com</t>
  </si>
  <si>
    <t>ブラックバード・マーケット</t>
  </si>
  <si>
    <t>997-0022</t>
  </si>
  <si>
    <t>blackbirdmarket@icloud.com</t>
  </si>
  <si>
    <t>haretoke.tsuruoka@gmail.com</t>
  </si>
  <si>
    <t>③旅館・ホテル(51～100)</t>
  </si>
  <si>
    <t>999-7463</t>
  </si>
  <si>
    <t>araiso2@nisaburo.co.jp</t>
  </si>
  <si>
    <t>997-0752</t>
  </si>
  <si>
    <t>info@tsukasaya.gr.jp</t>
  </si>
  <si>
    <t>997-0816</t>
  </si>
  <si>
    <t>999-7126</t>
  </si>
  <si>
    <t>a9e7367fd7dugf7@softbank.ne.jp</t>
  </si>
  <si>
    <t>997-0332</t>
  </si>
  <si>
    <t>997-0028</t>
  </si>
  <si>
    <t>999-7636</t>
  </si>
  <si>
    <t>watanabeken0@icloud.com</t>
  </si>
  <si>
    <t>⑥寿司屋</t>
  </si>
  <si>
    <t>ポムドテール</t>
  </si>
  <si>
    <t>997-0027</t>
  </si>
  <si>
    <t>pommedeterretruffe89@gmail.com</t>
  </si>
  <si>
    <t>usio@beach.ocn.ne.jp</t>
  </si>
  <si>
    <t>997-0834</t>
  </si>
  <si>
    <t>simon.hiroo@gmail.com</t>
  </si>
  <si>
    <t>997-0031</t>
  </si>
  <si>
    <t>997-1124</t>
  </si>
  <si>
    <t>kitahachi7778@yahoo.co.jp</t>
  </si>
  <si>
    <t>はまゆり</t>
  </si>
  <si>
    <t>997-0826</t>
  </si>
  <si>
    <t>080-3326-8277</t>
  </si>
  <si>
    <t>ベッダシチリア</t>
  </si>
  <si>
    <t>997-0166</t>
  </si>
  <si>
    <t>090-1808-3420</t>
  </si>
  <si>
    <t>キッチンfutaba</t>
  </si>
  <si>
    <t>k-futaba-2009-y@ybb.ne.jp</t>
  </si>
  <si>
    <t>たちばなや</t>
  </si>
  <si>
    <t>mail@tachibanaya.jp</t>
  </si>
  <si>
    <t>sensou-yutagawa@feel.ocn.ne.jp</t>
  </si>
  <si>
    <t>997-0857</t>
  </si>
  <si>
    <t>back_to_the_asahi@yahoo.co.jp</t>
  </si>
  <si>
    <t>997-0532</t>
  </si>
  <si>
    <t>t.o.m.i0123@icloud.com</t>
  </si>
  <si>
    <t>⑤セレモニーホール</t>
  </si>
  <si>
    <t>997-0801</t>
  </si>
  <si>
    <t>997-0029</t>
  </si>
  <si>
    <t>997-1117</t>
  </si>
  <si>
    <t>t.nishikawa@ohshokaido.co.jp</t>
  </si>
  <si>
    <t>blanc blanc gastropub</t>
  </si>
  <si>
    <t>surfhi1985@gmail.com</t>
  </si>
  <si>
    <t>999-7464</t>
  </si>
  <si>
    <t>997-0811</t>
  </si>
  <si>
    <t>997-0053</t>
  </si>
  <si>
    <t>info@yukaitei-miyajima.com</t>
  </si>
  <si>
    <t>997-1131</t>
  </si>
  <si>
    <t>chouon@f8.dion.ne.jp</t>
  </si>
  <si>
    <t>997-0014</t>
  </si>
  <si>
    <t>luna@el-sun.com</t>
  </si>
  <si>
    <t>997-0035</t>
  </si>
  <si>
    <t>smile-ing@space.ocn.ne.jp</t>
  </si>
  <si>
    <t>997-1206</t>
  </si>
  <si>
    <t>ginza-kko@nifty.com</t>
  </si>
  <si>
    <t>info@yaotome.in.net</t>
  </si>
  <si>
    <t>090-6624-2662</t>
  </si>
  <si>
    <t>997-0158</t>
  </si>
  <si>
    <t>997-0345</t>
  </si>
  <si>
    <t>reserve@yasunoryokan.com</t>
  </si>
  <si>
    <t>アル・ケッチァーノ</t>
  </si>
  <si>
    <t>info@takeyahotel.co.jp</t>
  </si>
  <si>
    <t>997-0011</t>
  </si>
  <si>
    <t>keigo.0911-kisobaby@docomo.ne.jp</t>
  </si>
  <si>
    <t>k.marutake923@gmail.com</t>
  </si>
  <si>
    <t>999-7652</t>
  </si>
  <si>
    <t>yunosawa@jasmine.ocn.ne.jp</t>
  </si>
  <si>
    <t>999-7202</t>
  </si>
  <si>
    <t>屋号</t>
    <rPh sb="0" eb="2">
      <t>ヤゴウ</t>
    </rPh>
    <phoneticPr fontId="7"/>
  </si>
  <si>
    <t>氏名</t>
    <rPh sb="0" eb="2">
      <t>シメイ</t>
    </rPh>
    <phoneticPr fontId="7"/>
  </si>
  <si>
    <t>連絡先</t>
    <rPh sb="0" eb="3">
      <t>レンラクサキ</t>
    </rPh>
    <phoneticPr fontId="7"/>
  </si>
  <si>
    <t>澁谷　真二</t>
    <rPh sb="0" eb="2">
      <t>シブヤ</t>
    </rPh>
    <rPh sb="3" eb="5">
      <t>シンジ</t>
    </rPh>
    <phoneticPr fontId="9"/>
  </si>
  <si>
    <t>酒田市船場町二丁目2番36号</t>
    <rPh sb="0" eb="3">
      <t>サカタシ</t>
    </rPh>
    <rPh sb="3" eb="5">
      <t>フナバ</t>
    </rPh>
    <rPh sb="5" eb="6">
      <t>マチ</t>
    </rPh>
    <rPh sb="6" eb="9">
      <t>ニチョウメ</t>
    </rPh>
    <rPh sb="10" eb="11">
      <t>バン</t>
    </rPh>
    <rPh sb="13" eb="14">
      <t>ゴウ</t>
    </rPh>
    <phoneticPr fontId="9"/>
  </si>
  <si>
    <t>鶴岡市淀川町23-37</t>
    <rPh sb="0" eb="3">
      <t>ツルオカシ</t>
    </rPh>
    <rPh sb="3" eb="5">
      <t>ヨドガワ</t>
    </rPh>
    <rPh sb="5" eb="6">
      <t>マチ</t>
    </rPh>
    <phoneticPr fontId="9"/>
  </si>
  <si>
    <t>五十嵐　俊博</t>
    <rPh sb="0" eb="3">
      <t>イカラシ</t>
    </rPh>
    <rPh sb="4" eb="6">
      <t>トシヒロ</t>
    </rPh>
    <phoneticPr fontId="9"/>
  </si>
  <si>
    <t>鶴岡市馬場町7-8</t>
    <rPh sb="0" eb="2">
      <t>ツルオカ</t>
    </rPh>
    <rPh sb="2" eb="3">
      <t>シ</t>
    </rPh>
    <rPh sb="3" eb="6">
      <t>ババチョウ</t>
    </rPh>
    <phoneticPr fontId="9"/>
  </si>
  <si>
    <t>酒田市船場町二丁目3-25</t>
    <rPh sb="0" eb="3">
      <t>サカタシ</t>
    </rPh>
    <rPh sb="3" eb="5">
      <t>フナバ</t>
    </rPh>
    <rPh sb="5" eb="6">
      <t>マチ</t>
    </rPh>
    <rPh sb="6" eb="9">
      <t>ニチョウメ</t>
    </rPh>
    <phoneticPr fontId="9"/>
  </si>
  <si>
    <t>小池　春喜</t>
    <rPh sb="0" eb="2">
      <t>コイケ</t>
    </rPh>
    <rPh sb="3" eb="5">
      <t>ハルキ</t>
    </rPh>
    <phoneticPr fontId="9"/>
  </si>
  <si>
    <t>鶴岡市小真木原町17番6号</t>
    <rPh sb="0" eb="3">
      <t>ツルオカシ</t>
    </rPh>
    <rPh sb="3" eb="8">
      <t>コマギハラマチ</t>
    </rPh>
    <rPh sb="10" eb="11">
      <t>バン</t>
    </rPh>
    <rPh sb="12" eb="13">
      <t>ゴウ</t>
    </rPh>
    <phoneticPr fontId="9"/>
  </si>
  <si>
    <t>長谷川鮮魚店</t>
    <rPh sb="0" eb="3">
      <t>ハセガワ</t>
    </rPh>
    <rPh sb="3" eb="5">
      <t>センギョ</t>
    </rPh>
    <rPh sb="5" eb="6">
      <t>テン</t>
    </rPh>
    <phoneticPr fontId="9"/>
  </si>
  <si>
    <t>長谷川　静枝</t>
    <rPh sb="4" eb="6">
      <t>シズエ</t>
    </rPh>
    <phoneticPr fontId="9"/>
  </si>
  <si>
    <t>酒田市船場町二丁目5番10号</t>
    <rPh sb="0" eb="3">
      <t>サカタシ</t>
    </rPh>
    <rPh sb="3" eb="5">
      <t>フナバ</t>
    </rPh>
    <rPh sb="5" eb="6">
      <t>マチ</t>
    </rPh>
    <rPh sb="6" eb="9">
      <t>ニチョウメ</t>
    </rPh>
    <rPh sb="10" eb="11">
      <t>バン</t>
    </rPh>
    <rPh sb="13" eb="14">
      <t>ゴウ</t>
    </rPh>
    <phoneticPr fontId="9"/>
  </si>
  <si>
    <t>鶴岡市温海丁4</t>
    <rPh sb="0" eb="3">
      <t>ツルオカシ</t>
    </rPh>
    <rPh sb="3" eb="5">
      <t>アツミ</t>
    </rPh>
    <rPh sb="5" eb="6">
      <t>テイ</t>
    </rPh>
    <phoneticPr fontId="9"/>
  </si>
  <si>
    <t>恵徳鮮魚</t>
    <rPh sb="0" eb="1">
      <t>メグミ</t>
    </rPh>
    <rPh sb="1" eb="2">
      <t>トク</t>
    </rPh>
    <rPh sb="2" eb="4">
      <t>センギョ</t>
    </rPh>
    <phoneticPr fontId="9"/>
  </si>
  <si>
    <t>鶴岡市鼠ヶ関乙43-2</t>
    <rPh sb="3" eb="6">
      <t>ネズガセキ</t>
    </rPh>
    <rPh sb="6" eb="7">
      <t>オツ</t>
    </rPh>
    <phoneticPr fontId="9"/>
  </si>
  <si>
    <t>仲買人
登録番号</t>
    <rPh sb="0" eb="2">
      <t>ナカガイ</t>
    </rPh>
    <rPh sb="2" eb="3">
      <t>ニン</t>
    </rPh>
    <rPh sb="4" eb="6">
      <t>トウロク</t>
    </rPh>
    <rPh sb="6" eb="8">
      <t>バンゴウ</t>
    </rPh>
    <phoneticPr fontId="4"/>
  </si>
  <si>
    <t>※「入力」と記載されている列に必要事項を入力してください。</t>
    <rPh sb="2" eb="4">
      <t>ニュウリョク</t>
    </rPh>
    <rPh sb="6" eb="8">
      <t>キサイ</t>
    </rPh>
    <rPh sb="13" eb="14">
      <t>レツ</t>
    </rPh>
    <rPh sb="15" eb="17">
      <t>ヒツヨウ</t>
    </rPh>
    <rPh sb="17" eb="19">
      <t>ジコウ</t>
    </rPh>
    <rPh sb="20" eb="22">
      <t>ニュウリョク</t>
    </rPh>
    <phoneticPr fontId="4"/>
  </si>
  <si>
    <t>補助対象魚種リスト</t>
    <rPh sb="0" eb="2">
      <t>ホジョ</t>
    </rPh>
    <rPh sb="2" eb="4">
      <t>タイショウ</t>
    </rPh>
    <rPh sb="4" eb="6">
      <t>ギョシュ</t>
    </rPh>
    <phoneticPr fontId="4"/>
  </si>
  <si>
    <t>補助金額
（市への申請額）</t>
    <rPh sb="0" eb="2">
      <t>ホジョ</t>
    </rPh>
    <rPh sb="2" eb="4">
      <t>キンガク</t>
    </rPh>
    <rPh sb="6" eb="7">
      <t>シ</t>
    </rPh>
    <rPh sb="9" eb="11">
      <t>シンセイ</t>
    </rPh>
    <rPh sb="11" eb="12">
      <t>ガク</t>
    </rPh>
    <phoneticPr fontId="4"/>
  </si>
  <si>
    <t>補助金額
上限単価</t>
    <rPh sb="0" eb="3">
      <t>ホジョキン</t>
    </rPh>
    <rPh sb="3" eb="4">
      <t>ガク</t>
    </rPh>
    <rPh sb="5" eb="7">
      <t>ジョウゲン</t>
    </rPh>
    <rPh sb="7" eb="9">
      <t>タンカ</t>
    </rPh>
    <phoneticPr fontId="4"/>
  </si>
  <si>
    <t>補助対象経費上限単価</t>
    <rPh sb="0" eb="2">
      <t>ホジョ</t>
    </rPh>
    <rPh sb="2" eb="4">
      <t>タイショウ</t>
    </rPh>
    <rPh sb="4" eb="6">
      <t>ケイヒ</t>
    </rPh>
    <rPh sb="6" eb="8">
      <t>ジョウゲン</t>
    </rPh>
    <rPh sb="8" eb="10">
      <t>タンカ</t>
    </rPh>
    <phoneticPr fontId="4"/>
  </si>
  <si>
    <t>補助金額</t>
    <rPh sb="0" eb="3">
      <t>ホジョキン</t>
    </rPh>
    <rPh sb="3" eb="4">
      <t>ガク</t>
    </rPh>
    <phoneticPr fontId="4"/>
  </si>
  <si>
    <t>申請者</t>
    <rPh sb="0" eb="3">
      <t>シンセイシャ</t>
    </rPh>
    <phoneticPr fontId="4"/>
  </si>
  <si>
    <t>「参加店一覧」より登録番号を入力</t>
    <rPh sb="1" eb="3">
      <t>サンカ</t>
    </rPh>
    <rPh sb="3" eb="4">
      <t>テン</t>
    </rPh>
    <rPh sb="4" eb="6">
      <t>イチラン</t>
    </rPh>
    <rPh sb="9" eb="11">
      <t>トウロク</t>
    </rPh>
    <rPh sb="11" eb="13">
      <t>バンゴウ</t>
    </rPh>
    <rPh sb="14" eb="16">
      <t>ニュウリョク</t>
    </rPh>
    <phoneticPr fontId="4"/>
  </si>
  <si>
    <t>№</t>
    <phoneticPr fontId="4"/>
  </si>
  <si>
    <t>単位：円</t>
    <phoneticPr fontId="4"/>
  </si>
  <si>
    <t>入力（選択）</t>
    <phoneticPr fontId="4"/>
  </si>
  <si>
    <t>トラフグ（天然 生鮮）</t>
  </si>
  <si>
    <t>ムツ(ノドグロ）（鮮魚）</t>
  </si>
  <si>
    <t>マダイ（天然 生鮮）</t>
  </si>
  <si>
    <t>シロサケ（生鮮）</t>
    <phoneticPr fontId="2"/>
  </si>
  <si>
    <t>マフグ（天然 生鮮）</t>
  </si>
  <si>
    <t>ワラサ（天然 生鮮）</t>
  </si>
  <si>
    <t>ブリ・イナダ（天然 生鮮）</t>
  </si>
  <si>
    <t>マガレイ(クチボソカレイ）（鮮魚）</t>
    <phoneticPr fontId="4"/>
  </si>
  <si>
    <t>仲買人・鮮魚店名</t>
    <rPh sb="0" eb="2">
      <t>ナカガイ</t>
    </rPh>
    <rPh sb="2" eb="3">
      <t>ニン</t>
    </rPh>
    <rPh sb="4" eb="6">
      <t>センギョ</t>
    </rPh>
    <rPh sb="6" eb="7">
      <t>テン</t>
    </rPh>
    <rPh sb="7" eb="8">
      <t>メイ</t>
    </rPh>
    <phoneticPr fontId="4"/>
  </si>
  <si>
    <t>令和４年度 魚のおいしいまち鶴岡キャンペーン　補助金額自動計算ツール</t>
    <rPh sb="0" eb="2">
      <t>レイワ</t>
    </rPh>
    <rPh sb="3" eb="5">
      <t>ネンド</t>
    </rPh>
    <rPh sb="6" eb="7">
      <t>サカナ</t>
    </rPh>
    <rPh sb="14" eb="16">
      <t>ツルオカ</t>
    </rPh>
    <rPh sb="23" eb="26">
      <t>ホジョキン</t>
    </rPh>
    <rPh sb="26" eb="27">
      <t>ガク</t>
    </rPh>
    <rPh sb="27" eb="29">
      <t>ジドウ</t>
    </rPh>
    <rPh sb="29" eb="31">
      <t>ケイサン</t>
    </rPh>
    <phoneticPr fontId="4"/>
  </si>
  <si>
    <t>取締役調理長　齋藤聴</t>
    <rPh sb="0" eb="3">
      <t>トリシマリヤク</t>
    </rPh>
    <rPh sb="3" eb="6">
      <t>チョウリチョウ</t>
    </rPh>
    <rPh sb="7" eb="9">
      <t>サイトウ</t>
    </rPh>
    <rPh sb="9" eb="10">
      <t>キ</t>
    </rPh>
    <phoneticPr fontId="5"/>
  </si>
  <si>
    <t>湯温海丁３</t>
    <rPh sb="0" eb="3">
      <t>ユアツミ</t>
    </rPh>
    <rPh sb="3" eb="4">
      <t>テイ</t>
    </rPh>
    <phoneticPr fontId="5"/>
  </si>
  <si>
    <t>0235-43-2211</t>
  </si>
  <si>
    <t>0235-43-3681</t>
  </si>
  <si>
    <t>寿司処三幸</t>
    <rPh sb="0" eb="2">
      <t>スシ</t>
    </rPh>
    <rPh sb="2" eb="3">
      <t>トコロ</t>
    </rPh>
    <rPh sb="3" eb="4">
      <t>サン</t>
    </rPh>
    <rPh sb="4" eb="5">
      <t>シアワ</t>
    </rPh>
    <phoneticPr fontId="5"/>
  </si>
  <si>
    <t>川上祐一</t>
    <rPh sb="0" eb="2">
      <t>カワカミ</t>
    </rPh>
    <rPh sb="2" eb="3">
      <t>ユウ</t>
    </rPh>
    <rPh sb="3" eb="4">
      <t>イチ</t>
    </rPh>
    <phoneticPr fontId="5"/>
  </si>
  <si>
    <t>本町二丁目16-5</t>
    <rPh sb="0" eb="2">
      <t>ホンチョウ</t>
    </rPh>
    <phoneticPr fontId="5"/>
  </si>
  <si>
    <t>0235-22-0236</t>
  </si>
  <si>
    <t>0235-22-4603</t>
  </si>
  <si>
    <t>kawa.you@icloud.com</t>
  </si>
  <si>
    <t>九兵衛旅館</t>
    <rPh sb="0" eb="3">
      <t>クヘエ</t>
    </rPh>
    <rPh sb="3" eb="5">
      <t>リョカン</t>
    </rPh>
    <phoneticPr fontId="5"/>
  </si>
  <si>
    <t>代表取締役　大滝研一郎</t>
    <rPh sb="0" eb="2">
      <t>ダイヒョウ</t>
    </rPh>
    <rPh sb="2" eb="5">
      <t>トリシマリヤク</t>
    </rPh>
    <rPh sb="6" eb="8">
      <t>オオタキ</t>
    </rPh>
    <rPh sb="8" eb="11">
      <t>ケンイチロウ</t>
    </rPh>
    <phoneticPr fontId="5"/>
  </si>
  <si>
    <t>湯田川乙19</t>
    <rPh sb="0" eb="3">
      <t>ユタガワ</t>
    </rPh>
    <rPh sb="3" eb="4">
      <t>オツ</t>
    </rPh>
    <phoneticPr fontId="5"/>
  </si>
  <si>
    <t>0235-35-2777</t>
  </si>
  <si>
    <t>0235-35-3477</t>
  </si>
  <si>
    <t>kuhe@mrj.biglobe.ne.jp</t>
  </si>
  <si>
    <t>珠玉や</t>
    <rPh sb="0" eb="1">
      <t>タマ</t>
    </rPh>
    <rPh sb="1" eb="2">
      <t>タマ</t>
    </rPh>
    <phoneticPr fontId="5"/>
  </si>
  <si>
    <t>湯田川乙39</t>
    <rPh sb="0" eb="3">
      <t>ユタガワ</t>
    </rPh>
    <rPh sb="3" eb="4">
      <t>オツ</t>
    </rPh>
    <phoneticPr fontId="5"/>
  </si>
  <si>
    <t>0235-35-3535</t>
  </si>
  <si>
    <t>居酒屋堂道</t>
    <rPh sb="0" eb="3">
      <t>イザカヤ</t>
    </rPh>
    <rPh sb="3" eb="4">
      <t>ドウ</t>
    </rPh>
    <rPh sb="4" eb="5">
      <t>ミチ</t>
    </rPh>
    <phoneticPr fontId="5"/>
  </si>
  <si>
    <t>堂道幸一</t>
    <rPh sb="0" eb="1">
      <t>ドウ</t>
    </rPh>
    <rPh sb="1" eb="2">
      <t>ミチ</t>
    </rPh>
    <rPh sb="2" eb="4">
      <t>コウイチ</t>
    </rPh>
    <phoneticPr fontId="5"/>
  </si>
  <si>
    <t>末広町6-52</t>
    <rPh sb="0" eb="3">
      <t>スエヒロマチ</t>
    </rPh>
    <phoneticPr fontId="5"/>
  </si>
  <si>
    <t>0235-25-3483</t>
  </si>
  <si>
    <t>湯野浜温泉うしお荘</t>
    <rPh sb="0" eb="3">
      <t>ユノハマ</t>
    </rPh>
    <rPh sb="3" eb="5">
      <t>オンセン</t>
    </rPh>
    <rPh sb="8" eb="9">
      <t>ソウ</t>
    </rPh>
    <phoneticPr fontId="5"/>
  </si>
  <si>
    <t>支配人　延味克士</t>
    <rPh sb="0" eb="2">
      <t>シハイ</t>
    </rPh>
    <rPh sb="2" eb="3">
      <t>ニン</t>
    </rPh>
    <rPh sb="4" eb="5">
      <t>エン</t>
    </rPh>
    <rPh sb="5" eb="6">
      <t>ミ</t>
    </rPh>
    <rPh sb="6" eb="7">
      <t>カツ</t>
    </rPh>
    <rPh sb="7" eb="8">
      <t>シ</t>
    </rPh>
    <phoneticPr fontId="5"/>
  </si>
  <si>
    <t>湯野浜1丁目11-23</t>
    <rPh sb="0" eb="3">
      <t>ユノハマ</t>
    </rPh>
    <rPh sb="4" eb="6">
      <t>チョウメ</t>
    </rPh>
    <phoneticPr fontId="5"/>
  </si>
  <si>
    <t>0235-75-2715</t>
  </si>
  <si>
    <t>0235-75-2604</t>
  </si>
  <si>
    <t>しおさい荘</t>
    <rPh sb="4" eb="5">
      <t>ソウ</t>
    </rPh>
    <phoneticPr fontId="5"/>
  </si>
  <si>
    <t>佐藤良治</t>
    <rPh sb="0" eb="2">
      <t>サトウ</t>
    </rPh>
    <rPh sb="2" eb="4">
      <t>リョウジ</t>
    </rPh>
    <phoneticPr fontId="5"/>
  </si>
  <si>
    <t>鼠ヶ関乙45</t>
    <rPh sb="0" eb="3">
      <t>ネズガセキ</t>
    </rPh>
    <rPh sb="3" eb="4">
      <t>オツ</t>
    </rPh>
    <phoneticPr fontId="5"/>
  </si>
  <si>
    <t>0235-44-2751</t>
  </si>
  <si>
    <t>鮮魚料理　浜っ娘</t>
    <rPh sb="0" eb="2">
      <t>センギョ</t>
    </rPh>
    <rPh sb="2" eb="4">
      <t>リョウリ</t>
    </rPh>
    <rPh sb="5" eb="6">
      <t>ハマ</t>
    </rPh>
    <rPh sb="7" eb="8">
      <t>ムスメ</t>
    </rPh>
    <phoneticPr fontId="5"/>
  </si>
  <si>
    <t>石川晃</t>
    <rPh sb="0" eb="2">
      <t>イシカワ</t>
    </rPh>
    <rPh sb="2" eb="3">
      <t>コウ</t>
    </rPh>
    <phoneticPr fontId="5"/>
  </si>
  <si>
    <t>泉町6-1</t>
    <rPh sb="0" eb="1">
      <t>イズミ</t>
    </rPh>
    <rPh sb="1" eb="2">
      <t>マチ</t>
    </rPh>
    <phoneticPr fontId="5"/>
  </si>
  <si>
    <t>0235-23-8235</t>
  </si>
  <si>
    <t>aesengyo@gmail.com</t>
  </si>
  <si>
    <t>地酒・地魚料理　公凛</t>
    <rPh sb="0" eb="2">
      <t>ジザケ</t>
    </rPh>
    <rPh sb="3" eb="4">
      <t>ジ</t>
    </rPh>
    <rPh sb="4" eb="5">
      <t>ザカナ</t>
    </rPh>
    <rPh sb="5" eb="7">
      <t>リョウリ</t>
    </rPh>
    <rPh sb="8" eb="9">
      <t>コウ</t>
    </rPh>
    <rPh sb="9" eb="10">
      <t>リン</t>
    </rPh>
    <phoneticPr fontId="5"/>
  </si>
  <si>
    <t>小野寺公美子</t>
    <rPh sb="0" eb="3">
      <t>オノデラ</t>
    </rPh>
    <rPh sb="3" eb="4">
      <t>コウ</t>
    </rPh>
    <rPh sb="4" eb="6">
      <t>ヨシコ</t>
    </rPh>
    <phoneticPr fontId="5"/>
  </si>
  <si>
    <t>末広町10-2</t>
    <rPh sb="0" eb="3">
      <t>スエヒロマチ</t>
    </rPh>
    <phoneticPr fontId="5"/>
  </si>
  <si>
    <t>和食　藤川</t>
    <rPh sb="0" eb="2">
      <t>ワショク</t>
    </rPh>
    <rPh sb="3" eb="5">
      <t>フジカワ</t>
    </rPh>
    <phoneticPr fontId="5"/>
  </si>
  <si>
    <t>店主　齋藤正俊</t>
    <rPh sb="0" eb="2">
      <t>テンシュ</t>
    </rPh>
    <rPh sb="3" eb="5">
      <t>サイトウ</t>
    </rPh>
    <rPh sb="5" eb="7">
      <t>マサトシ</t>
    </rPh>
    <phoneticPr fontId="5"/>
  </si>
  <si>
    <t>本町二丁目15-27</t>
    <rPh sb="0" eb="2">
      <t>ホンチョウ</t>
    </rPh>
    <phoneticPr fontId="5"/>
  </si>
  <si>
    <t>0235-22-8821</t>
  </si>
  <si>
    <t>マルイ旅館</t>
    <rPh sb="3" eb="5">
      <t>リョカン</t>
    </rPh>
    <phoneticPr fontId="5"/>
  </si>
  <si>
    <t>五十嵐伊都夫</t>
    <rPh sb="0" eb="3">
      <t>イガラシ</t>
    </rPh>
    <rPh sb="3" eb="5">
      <t>イト</t>
    </rPh>
    <rPh sb="5" eb="6">
      <t>オット</t>
    </rPh>
    <phoneticPr fontId="5"/>
  </si>
  <si>
    <t>鼠ヶ関乙82</t>
    <rPh sb="0" eb="3">
      <t>ネズガセキ</t>
    </rPh>
    <rPh sb="3" eb="4">
      <t>オツ</t>
    </rPh>
    <phoneticPr fontId="5"/>
  </si>
  <si>
    <t>0235-44-2079</t>
  </si>
  <si>
    <t>0235-44-3028</t>
  </si>
  <si>
    <t>和定食　滝太郎</t>
    <rPh sb="0" eb="1">
      <t>ワ</t>
    </rPh>
    <rPh sb="1" eb="3">
      <t>テイショク</t>
    </rPh>
    <rPh sb="4" eb="5">
      <t>タキ</t>
    </rPh>
    <rPh sb="5" eb="7">
      <t>タロウ</t>
    </rPh>
    <phoneticPr fontId="5"/>
  </si>
  <si>
    <t>有賀推奈</t>
    <rPh sb="0" eb="2">
      <t>アリガ</t>
    </rPh>
    <rPh sb="2" eb="3">
      <t>スイ</t>
    </rPh>
    <rPh sb="3" eb="4">
      <t>ナ</t>
    </rPh>
    <phoneticPr fontId="5"/>
  </si>
  <si>
    <t>錦町8-30</t>
    <rPh sb="0" eb="2">
      <t>ニシキマチ</t>
    </rPh>
    <phoneticPr fontId="5"/>
  </si>
  <si>
    <t>0235-24-8780</t>
  </si>
  <si>
    <t>0235-24-8781</t>
  </si>
  <si>
    <t>nextevolution@arigagumi.co.jp</t>
  </si>
  <si>
    <t>湯の澤温泉　地蔵の湯</t>
    <rPh sb="0" eb="1">
      <t>ユ</t>
    </rPh>
    <rPh sb="2" eb="3">
      <t>サワ</t>
    </rPh>
    <rPh sb="3" eb="5">
      <t>オンセン</t>
    </rPh>
    <rPh sb="6" eb="8">
      <t>ジゾウ</t>
    </rPh>
    <rPh sb="9" eb="10">
      <t>ユ</t>
    </rPh>
    <phoneticPr fontId="5"/>
  </si>
  <si>
    <t>料理長・取締役
小野　由之</t>
    <rPh sb="0" eb="3">
      <t>リョウリチョウ</t>
    </rPh>
    <rPh sb="4" eb="7">
      <t>トリシマリヤク</t>
    </rPh>
    <rPh sb="8" eb="10">
      <t>オノ</t>
    </rPh>
    <rPh sb="11" eb="13">
      <t>ヨシユキ</t>
    </rPh>
    <phoneticPr fontId="5"/>
  </si>
  <si>
    <t>添川字湯の沢5番地甲</t>
    <rPh sb="0" eb="2">
      <t>ソエガワ</t>
    </rPh>
    <rPh sb="2" eb="3">
      <t>アザ</t>
    </rPh>
    <rPh sb="3" eb="4">
      <t>ユ</t>
    </rPh>
    <rPh sb="5" eb="6">
      <t>サワ</t>
    </rPh>
    <rPh sb="7" eb="9">
      <t>バンチ</t>
    </rPh>
    <rPh sb="9" eb="10">
      <t>コウ</t>
    </rPh>
    <phoneticPr fontId="5"/>
  </si>
  <si>
    <t>0235-64-4170</t>
  </si>
  <si>
    <t>0235-64-4100</t>
  </si>
  <si>
    <t>愉海亭みやじま</t>
    <rPh sb="0" eb="1">
      <t>ユ</t>
    </rPh>
    <rPh sb="1" eb="2">
      <t>ウミ</t>
    </rPh>
    <rPh sb="2" eb="3">
      <t>テイ</t>
    </rPh>
    <phoneticPr fontId="5"/>
  </si>
  <si>
    <t>経理　小林</t>
    <rPh sb="0" eb="2">
      <t>ケイリ</t>
    </rPh>
    <rPh sb="3" eb="5">
      <t>コバヤシ</t>
    </rPh>
    <phoneticPr fontId="5"/>
  </si>
  <si>
    <t>湯野浜1丁目6-4</t>
    <rPh sb="0" eb="3">
      <t>ユノハマ</t>
    </rPh>
    <phoneticPr fontId="5"/>
  </si>
  <si>
    <t>0235-75-2311</t>
  </si>
  <si>
    <t>0235-76-3055</t>
  </si>
  <si>
    <t>和洋食割烹　紅屋</t>
    <rPh sb="0" eb="1">
      <t>ワ</t>
    </rPh>
    <rPh sb="1" eb="3">
      <t>ヨウショク</t>
    </rPh>
    <rPh sb="3" eb="5">
      <t>カッポウ</t>
    </rPh>
    <rPh sb="6" eb="7">
      <t>ベニ</t>
    </rPh>
    <rPh sb="7" eb="8">
      <t>ヤ</t>
    </rPh>
    <phoneticPr fontId="5"/>
  </si>
  <si>
    <t>前田優</t>
    <rPh sb="0" eb="2">
      <t>マエダ</t>
    </rPh>
    <rPh sb="2" eb="3">
      <t>ユウ</t>
    </rPh>
    <phoneticPr fontId="5"/>
  </si>
  <si>
    <t>泉町7-35</t>
    <rPh sb="0" eb="1">
      <t>イズミ</t>
    </rPh>
    <rPh sb="1" eb="2">
      <t>マチ</t>
    </rPh>
    <phoneticPr fontId="5"/>
  </si>
  <si>
    <t>0235-24-8222</t>
  </si>
  <si>
    <t>0235-22-6113</t>
  </si>
  <si>
    <t>machiyan1225@yahoo.co.jp</t>
  </si>
  <si>
    <t>日本料理いづみ</t>
    <rPh sb="0" eb="2">
      <t>ニホン</t>
    </rPh>
    <rPh sb="2" eb="4">
      <t>リョウリ</t>
    </rPh>
    <phoneticPr fontId="5"/>
  </si>
  <si>
    <t>泉町6-6</t>
    <rPh sb="0" eb="1">
      <t>イズミ</t>
    </rPh>
    <rPh sb="1" eb="2">
      <t>マチ</t>
    </rPh>
    <phoneticPr fontId="5"/>
  </si>
  <si>
    <t>0235-25-2283</t>
  </si>
  <si>
    <t>魚匠ダイニング　沖海月</t>
    <rPh sb="0" eb="1">
      <t>サカナ</t>
    </rPh>
    <rPh sb="1" eb="2">
      <t>タクミ</t>
    </rPh>
    <rPh sb="8" eb="9">
      <t>オキ</t>
    </rPh>
    <rPh sb="9" eb="10">
      <t>ウミ</t>
    </rPh>
    <rPh sb="10" eb="11">
      <t>ツキ</t>
    </rPh>
    <phoneticPr fontId="5"/>
  </si>
  <si>
    <t>須田剛史</t>
    <rPh sb="0" eb="2">
      <t>スダ</t>
    </rPh>
    <rPh sb="2" eb="4">
      <t>ツヨシ</t>
    </rPh>
    <phoneticPr fontId="5"/>
  </si>
  <si>
    <t>今泉字大久保657-1</t>
    <rPh sb="0" eb="2">
      <t>イマイズミ</t>
    </rPh>
    <rPh sb="2" eb="3">
      <t>アザ</t>
    </rPh>
    <rPh sb="3" eb="6">
      <t>オオクボ</t>
    </rPh>
    <phoneticPr fontId="5"/>
  </si>
  <si>
    <t>0235-64-8356</t>
  </si>
  <si>
    <t>0235-33-1129</t>
  </si>
  <si>
    <t>賄い料理の店　いのうえ</t>
    <rPh sb="0" eb="1">
      <t>マカナ</t>
    </rPh>
    <rPh sb="2" eb="4">
      <t>リョウリ</t>
    </rPh>
    <rPh sb="5" eb="6">
      <t>ミセ</t>
    </rPh>
    <phoneticPr fontId="5"/>
  </si>
  <si>
    <t>井上康春</t>
    <rPh sb="0" eb="2">
      <t>イノウエ</t>
    </rPh>
    <rPh sb="2" eb="3">
      <t>ヤス</t>
    </rPh>
    <rPh sb="3" eb="4">
      <t>ハル</t>
    </rPh>
    <phoneticPr fontId="5"/>
  </si>
  <si>
    <t>文園町13-20</t>
    <rPh sb="0" eb="3">
      <t>フミゾノチョウ</t>
    </rPh>
    <phoneticPr fontId="5"/>
  </si>
  <si>
    <t>0235-23-1318</t>
  </si>
  <si>
    <t>0235-23-1744</t>
  </si>
  <si>
    <t>i384@major.ocn.ne.jp</t>
  </si>
  <si>
    <t>新茶屋</t>
    <rPh sb="0" eb="3">
      <t>シンチャヤ</t>
    </rPh>
    <phoneticPr fontId="5"/>
  </si>
  <si>
    <t>久我彩子</t>
    <rPh sb="0" eb="2">
      <t>クガ</t>
    </rPh>
    <rPh sb="2" eb="4">
      <t>アヤコ</t>
    </rPh>
    <phoneticPr fontId="5"/>
  </si>
  <si>
    <t>本町三丁目11-39</t>
    <rPh sb="0" eb="2">
      <t>ホンチョウ</t>
    </rPh>
    <phoneticPr fontId="5"/>
  </si>
  <si>
    <t>0235-22-0521</t>
  </si>
  <si>
    <t>0235-22-8220</t>
  </si>
  <si>
    <t>info@shincha-ya.com</t>
  </si>
  <si>
    <t>ベルナール鶴岡</t>
    <rPh sb="5" eb="7">
      <t>ツルオカ</t>
    </rPh>
    <phoneticPr fontId="5"/>
  </si>
  <si>
    <t>工藤知成</t>
    <rPh sb="0" eb="2">
      <t>クドウ</t>
    </rPh>
    <rPh sb="2" eb="3">
      <t>シ</t>
    </rPh>
    <rPh sb="3" eb="4">
      <t>ナリ</t>
    </rPh>
    <phoneticPr fontId="5"/>
  </si>
  <si>
    <t>美咲町32-1</t>
    <rPh sb="0" eb="2">
      <t>ミサキ</t>
    </rPh>
    <rPh sb="2" eb="3">
      <t>マチ</t>
    </rPh>
    <phoneticPr fontId="5"/>
  </si>
  <si>
    <t>0235-26-2020</t>
  </si>
  <si>
    <t>0235-26-2022</t>
  </si>
  <si>
    <t>hirakata-k@arkbell.net</t>
  </si>
  <si>
    <t>渡部英俊</t>
    <rPh sb="0" eb="2">
      <t>ワタナベ</t>
    </rPh>
    <rPh sb="2" eb="3">
      <t>ヒデ</t>
    </rPh>
    <rPh sb="3" eb="4">
      <t>トシ</t>
    </rPh>
    <phoneticPr fontId="5"/>
  </si>
  <si>
    <t>⑨洋食店・その他</t>
  </si>
  <si>
    <t>美原町9-26</t>
    <rPh sb="0" eb="3">
      <t>ミハラマチ</t>
    </rPh>
    <phoneticPr fontId="5"/>
  </si>
  <si>
    <t>0235-24-1141</t>
  </si>
  <si>
    <t>佐藤鮮魚店</t>
    <rPh sb="0" eb="2">
      <t>サトウ</t>
    </rPh>
    <rPh sb="2" eb="4">
      <t>センギョ</t>
    </rPh>
    <rPh sb="4" eb="5">
      <t>テン</t>
    </rPh>
    <phoneticPr fontId="5"/>
  </si>
  <si>
    <t>佐藤茂</t>
    <rPh sb="0" eb="2">
      <t>サトウ</t>
    </rPh>
    <rPh sb="2" eb="3">
      <t>シゲル</t>
    </rPh>
    <phoneticPr fontId="5"/>
  </si>
  <si>
    <t>⑧鮮魚店が営む仕出し店</t>
    <rPh sb="1" eb="3">
      <t>センギョ</t>
    </rPh>
    <rPh sb="3" eb="4">
      <t>テン</t>
    </rPh>
    <rPh sb="5" eb="6">
      <t>イトナ</t>
    </rPh>
    <rPh sb="7" eb="9">
      <t>シダ</t>
    </rPh>
    <rPh sb="10" eb="11">
      <t>テン</t>
    </rPh>
    <phoneticPr fontId="5"/>
  </si>
  <si>
    <t>997-0404</t>
  </si>
  <si>
    <t>下名川字落合203</t>
    <rPh sb="0" eb="1">
      <t>シモ</t>
    </rPh>
    <rPh sb="1" eb="3">
      <t>ナガワ</t>
    </rPh>
    <rPh sb="3" eb="4">
      <t>アザ</t>
    </rPh>
    <rPh sb="4" eb="6">
      <t>オチアイ</t>
    </rPh>
    <phoneticPr fontId="5"/>
  </si>
  <si>
    <t>0235-53-2348</t>
  </si>
  <si>
    <t>0235-53-2439</t>
  </si>
  <si>
    <t>keep.happy.310@gmail.com</t>
  </si>
  <si>
    <t>萬国屋</t>
    <rPh sb="0" eb="1">
      <t>ヨロズ</t>
    </rPh>
    <rPh sb="1" eb="2">
      <t>クニ</t>
    </rPh>
    <rPh sb="2" eb="3">
      <t>ヤ</t>
    </rPh>
    <phoneticPr fontId="5"/>
  </si>
  <si>
    <t>遠藤　浩司</t>
    <rPh sb="0" eb="2">
      <t>エンドウ</t>
    </rPh>
    <rPh sb="3" eb="5">
      <t>コウジ</t>
    </rPh>
    <phoneticPr fontId="5"/>
  </si>
  <si>
    <t>湯温海丁1</t>
    <rPh sb="0" eb="3">
      <t>ユアツミ</t>
    </rPh>
    <rPh sb="3" eb="4">
      <t>テイ</t>
    </rPh>
    <phoneticPr fontId="5"/>
  </si>
  <si>
    <t>0235-43-4711</t>
  </si>
  <si>
    <t>0235-43-2277</t>
  </si>
  <si>
    <t>k.endo@bankokuya.jp</t>
  </si>
  <si>
    <t>天金</t>
    <rPh sb="0" eb="1">
      <t>テン</t>
    </rPh>
    <rPh sb="1" eb="2">
      <t>カネ</t>
    </rPh>
    <phoneticPr fontId="5"/>
  </si>
  <si>
    <t>店長　佐藤匠
代表　栗林雄作</t>
    <rPh sb="0" eb="2">
      <t>テンチョウ</t>
    </rPh>
    <rPh sb="3" eb="5">
      <t>サトウ</t>
    </rPh>
    <rPh sb="5" eb="6">
      <t>タクミ</t>
    </rPh>
    <rPh sb="7" eb="9">
      <t>ダイヒョウ</t>
    </rPh>
    <rPh sb="10" eb="12">
      <t>クリバヤシ</t>
    </rPh>
    <rPh sb="12" eb="13">
      <t>オス</t>
    </rPh>
    <rPh sb="13" eb="14">
      <t>サク</t>
    </rPh>
    <phoneticPr fontId="5"/>
  </si>
  <si>
    <t>997-0853</t>
  </si>
  <si>
    <t>本町三丁目1-41</t>
    <rPh sb="0" eb="2">
      <t>ホンチョウ</t>
    </rPh>
    <phoneticPr fontId="5"/>
  </si>
  <si>
    <t>0235-64-8240</t>
  </si>
  <si>
    <t>yuusaku3323@au.com</t>
  </si>
  <si>
    <t>弁天茶屋</t>
    <rPh sb="0" eb="2">
      <t>ベンテン</t>
    </rPh>
    <rPh sb="2" eb="4">
      <t>チャヤ</t>
    </rPh>
    <phoneticPr fontId="5"/>
  </si>
  <si>
    <t>佐藤福美</t>
    <rPh sb="0" eb="2">
      <t>サトウ</t>
    </rPh>
    <rPh sb="2" eb="4">
      <t>フクミ</t>
    </rPh>
    <phoneticPr fontId="5"/>
  </si>
  <si>
    <t>鼠ヶ関乙41</t>
    <rPh sb="0" eb="3">
      <t>ネズガセキ</t>
    </rPh>
    <rPh sb="3" eb="4">
      <t>オツ</t>
    </rPh>
    <phoneticPr fontId="5"/>
  </si>
  <si>
    <t>0235-44-2589</t>
  </si>
  <si>
    <t>0235-44-2828</t>
  </si>
  <si>
    <t>事務　宮城千里</t>
    <rPh sb="0" eb="2">
      <t>ジム</t>
    </rPh>
    <rPh sb="3" eb="5">
      <t>ミヤギ</t>
    </rPh>
    <rPh sb="5" eb="7">
      <t>チサト</t>
    </rPh>
    <phoneticPr fontId="5"/>
  </si>
  <si>
    <t>997-0806</t>
  </si>
  <si>
    <t>遠賀原字稲荷43</t>
    <rPh sb="0" eb="3">
      <t>オガワラ</t>
    </rPh>
    <rPh sb="3" eb="4">
      <t>アザ</t>
    </rPh>
    <rPh sb="4" eb="6">
      <t>イナリ</t>
    </rPh>
    <phoneticPr fontId="5"/>
  </si>
  <si>
    <t>0235-26-0609</t>
  </si>
  <si>
    <t>0235-26-0933</t>
  </si>
  <si>
    <t>allche.soumu003@gmail.cpm</t>
  </si>
  <si>
    <t>ファリナモーレ</t>
  </si>
  <si>
    <t>末広町3-1
マリカ東館1階FOODEVER内</t>
    <rPh sb="0" eb="2">
      <t>スエヒロ</t>
    </rPh>
    <rPh sb="2" eb="3">
      <t>マチ</t>
    </rPh>
    <rPh sb="10" eb="11">
      <t>ヒガシ</t>
    </rPh>
    <rPh sb="11" eb="12">
      <t>カン</t>
    </rPh>
    <rPh sb="13" eb="14">
      <t>カイ</t>
    </rPh>
    <rPh sb="22" eb="23">
      <t>ナイ</t>
    </rPh>
    <phoneticPr fontId="5"/>
  </si>
  <si>
    <t>0235-64-0520</t>
  </si>
  <si>
    <t>0235-64-0690</t>
  </si>
  <si>
    <t>華夕美　日本海</t>
    <rPh sb="0" eb="1">
      <t>ハナ</t>
    </rPh>
    <rPh sb="1" eb="3">
      <t>ユミ</t>
    </rPh>
    <rPh sb="4" eb="6">
      <t>ニホン</t>
    </rPh>
    <rPh sb="6" eb="7">
      <t>カイ</t>
    </rPh>
    <phoneticPr fontId="5"/>
  </si>
  <si>
    <t>西川富美子</t>
    <rPh sb="0" eb="2">
      <t>ニシカワ</t>
    </rPh>
    <rPh sb="2" eb="3">
      <t>トミ</t>
    </rPh>
    <rPh sb="3" eb="4">
      <t>ビ</t>
    </rPh>
    <rPh sb="4" eb="5">
      <t>コ</t>
    </rPh>
    <phoneticPr fontId="5"/>
  </si>
  <si>
    <t>下川字窪畑1-523</t>
    <rPh sb="0" eb="2">
      <t>シモカワ</t>
    </rPh>
    <rPh sb="2" eb="3">
      <t>アザ</t>
    </rPh>
    <rPh sb="3" eb="4">
      <t>クボ</t>
    </rPh>
    <rPh sb="4" eb="5">
      <t>ハタケ</t>
    </rPh>
    <phoneticPr fontId="5"/>
  </si>
  <si>
    <t>0235-75-2021</t>
  </si>
  <si>
    <t>0235-75-2024</t>
  </si>
  <si>
    <t>竹屋ホテル</t>
    <rPh sb="0" eb="2">
      <t>タケヤ</t>
    </rPh>
    <phoneticPr fontId="5"/>
  </si>
  <si>
    <t>専務　佐藤航</t>
    <rPh sb="0" eb="2">
      <t>センム</t>
    </rPh>
    <rPh sb="3" eb="5">
      <t>サトウ</t>
    </rPh>
    <rPh sb="5" eb="6">
      <t>ワタル</t>
    </rPh>
    <phoneticPr fontId="5"/>
  </si>
  <si>
    <t>湯野浜1丁目9-25</t>
    <rPh sb="0" eb="3">
      <t>ユノハマ</t>
    </rPh>
    <phoneticPr fontId="5"/>
  </si>
  <si>
    <t>0235-75-2031</t>
  </si>
  <si>
    <t>0235-75-2040</t>
  </si>
  <si>
    <t>梅津鮮魚店</t>
    <rPh sb="0" eb="2">
      <t>ウメツ</t>
    </rPh>
    <rPh sb="2" eb="4">
      <t>センギョ</t>
    </rPh>
    <rPh sb="4" eb="5">
      <t>テン</t>
    </rPh>
    <phoneticPr fontId="5"/>
  </si>
  <si>
    <t>梅津亮一</t>
    <rPh sb="0" eb="2">
      <t>ウメツ</t>
    </rPh>
    <rPh sb="2" eb="4">
      <t>リョウイチ</t>
    </rPh>
    <phoneticPr fontId="5"/>
  </si>
  <si>
    <t>本町三丁目14-31</t>
    <rPh sb="0" eb="2">
      <t>ホンチョウ</t>
    </rPh>
    <rPh sb="2" eb="5">
      <t>３チョウメ</t>
    </rPh>
    <phoneticPr fontId="5"/>
  </si>
  <si>
    <t>0235-22-0574</t>
  </si>
  <si>
    <t>osakana3@cameo.plala.or.jp</t>
  </si>
  <si>
    <t>寿司・天婦羅　芝楽</t>
    <rPh sb="0" eb="2">
      <t>スシ</t>
    </rPh>
    <rPh sb="3" eb="6">
      <t>テンプラ</t>
    </rPh>
    <rPh sb="7" eb="8">
      <t>シバ</t>
    </rPh>
    <rPh sb="8" eb="9">
      <t>ラク</t>
    </rPh>
    <phoneticPr fontId="5"/>
  </si>
  <si>
    <t>郷守幸夫</t>
    <rPh sb="0" eb="1">
      <t>ゴウ</t>
    </rPh>
    <rPh sb="1" eb="2">
      <t>マモル</t>
    </rPh>
    <rPh sb="2" eb="4">
      <t>サチオ</t>
    </rPh>
    <phoneticPr fontId="5"/>
  </si>
  <si>
    <t>本町二丁目2-12</t>
    <rPh sb="0" eb="2">
      <t>ホンチョウ</t>
    </rPh>
    <phoneticPr fontId="5"/>
  </si>
  <si>
    <t>0235-22-1521</t>
  </si>
  <si>
    <t>和洋創作料理　べんけい</t>
    <rPh sb="0" eb="2">
      <t>ワヨウ</t>
    </rPh>
    <rPh sb="2" eb="4">
      <t>ソウサク</t>
    </rPh>
    <rPh sb="4" eb="6">
      <t>リョウリ</t>
    </rPh>
    <phoneticPr fontId="5"/>
  </si>
  <si>
    <t>錦町12-16</t>
    <rPh sb="0" eb="2">
      <t>ニシキチョウ</t>
    </rPh>
    <phoneticPr fontId="5"/>
  </si>
  <si>
    <t>0235-23-4575</t>
  </si>
  <si>
    <t>0235-35-0228</t>
  </si>
  <si>
    <t>民宿　丸武</t>
    <rPh sb="0" eb="2">
      <t>ミンシュク</t>
    </rPh>
    <rPh sb="3" eb="4">
      <t>マル</t>
    </rPh>
    <rPh sb="4" eb="5">
      <t>タケ</t>
    </rPh>
    <phoneticPr fontId="5"/>
  </si>
  <si>
    <t>佐藤国光</t>
    <rPh sb="0" eb="2">
      <t>サトウ</t>
    </rPh>
    <rPh sb="2" eb="4">
      <t>クニミツ</t>
    </rPh>
    <phoneticPr fontId="5"/>
  </si>
  <si>
    <t>鼠ヶ関乙208-23</t>
    <rPh sb="0" eb="3">
      <t>ネズガセキ</t>
    </rPh>
    <rPh sb="3" eb="4">
      <t>オツ</t>
    </rPh>
    <phoneticPr fontId="5"/>
  </si>
  <si>
    <t>0235-44-2185</t>
  </si>
  <si>
    <t>0235-44-2265</t>
  </si>
  <si>
    <t>はまあかり潮音閣</t>
    <rPh sb="5" eb="6">
      <t>シオ</t>
    </rPh>
    <rPh sb="6" eb="7">
      <t>オト</t>
    </rPh>
    <rPh sb="7" eb="8">
      <t>カク</t>
    </rPh>
    <phoneticPr fontId="5"/>
  </si>
  <si>
    <t>奥山勲道</t>
    <rPh sb="0" eb="2">
      <t>オクヤマ</t>
    </rPh>
    <rPh sb="2" eb="3">
      <t>イサオ</t>
    </rPh>
    <rPh sb="3" eb="4">
      <t>ミチ</t>
    </rPh>
    <phoneticPr fontId="5"/>
  </si>
  <si>
    <t>湯野浜1丁目26-4</t>
    <rPh sb="0" eb="3">
      <t>ユノハマ</t>
    </rPh>
    <phoneticPr fontId="5"/>
  </si>
  <si>
    <t>0235-75-2134</t>
  </si>
  <si>
    <t>0235-75-2884</t>
  </si>
  <si>
    <t>寿しの長三郎</t>
    <rPh sb="0" eb="1">
      <t>ス</t>
    </rPh>
    <rPh sb="3" eb="6">
      <t>チョウザブロウ</t>
    </rPh>
    <phoneticPr fontId="5"/>
  </si>
  <si>
    <t>今野健</t>
    <rPh sb="0" eb="2">
      <t>コンノ</t>
    </rPh>
    <rPh sb="2" eb="3">
      <t>ケン</t>
    </rPh>
    <phoneticPr fontId="5"/>
  </si>
  <si>
    <t>泉町6-3</t>
    <rPh sb="0" eb="1">
      <t>イズミ</t>
    </rPh>
    <rPh sb="1" eb="2">
      <t>マチ</t>
    </rPh>
    <phoneticPr fontId="5"/>
  </si>
  <si>
    <t>0235-25-3217</t>
  </si>
  <si>
    <t>0235-64-8148</t>
  </si>
  <si>
    <t>info@chozaburo.jp</t>
  </si>
  <si>
    <t>居酒屋せいご</t>
    <rPh sb="0" eb="3">
      <t>イザカヤ</t>
    </rPh>
    <phoneticPr fontId="5"/>
  </si>
  <si>
    <t>鈴木功</t>
    <rPh sb="0" eb="2">
      <t>スズキ</t>
    </rPh>
    <rPh sb="2" eb="3">
      <t>イサオ</t>
    </rPh>
    <phoneticPr fontId="5"/>
  </si>
  <si>
    <t>末広町6-50</t>
    <rPh sb="0" eb="3">
      <t>スエヒロマチ</t>
    </rPh>
    <phoneticPr fontId="5"/>
  </si>
  <si>
    <t>0235-25-0651</t>
  </si>
  <si>
    <t>0235-33-3710</t>
  </si>
  <si>
    <t>扇寿し</t>
    <rPh sb="0" eb="1">
      <t>オウギ</t>
    </rPh>
    <rPh sb="1" eb="2">
      <t>ス</t>
    </rPh>
    <phoneticPr fontId="5"/>
  </si>
  <si>
    <t>中村藤雄</t>
    <rPh sb="0" eb="2">
      <t>ナカムラ</t>
    </rPh>
    <rPh sb="2" eb="4">
      <t>フジオ</t>
    </rPh>
    <phoneticPr fontId="5"/>
  </si>
  <si>
    <t>本町一丁目7-28</t>
    <rPh sb="0" eb="2">
      <t>ホンチョウ</t>
    </rPh>
    <phoneticPr fontId="5"/>
  </si>
  <si>
    <t>0235-22-1911</t>
  </si>
  <si>
    <t>0235-25-6008</t>
  </si>
  <si>
    <t>今井鮮魚店</t>
    <rPh sb="0" eb="2">
      <t>イマイ</t>
    </rPh>
    <rPh sb="2" eb="4">
      <t>センギョ</t>
    </rPh>
    <rPh sb="4" eb="5">
      <t>テン</t>
    </rPh>
    <phoneticPr fontId="5"/>
  </si>
  <si>
    <t>今井昭作</t>
    <rPh sb="0" eb="2">
      <t>イマイ</t>
    </rPh>
    <rPh sb="2" eb="4">
      <t>ショウサク</t>
    </rPh>
    <phoneticPr fontId="5"/>
  </si>
  <si>
    <t>菱津は112-6</t>
    <rPh sb="0" eb="2">
      <t>ヒシヅ</t>
    </rPh>
    <phoneticPr fontId="5"/>
  </si>
  <si>
    <t>0235-33-4017</t>
  </si>
  <si>
    <t>0235-33-4019</t>
  </si>
  <si>
    <t>旅館仁三郎</t>
    <rPh sb="0" eb="2">
      <t>リョカン</t>
    </rPh>
    <rPh sb="2" eb="5">
      <t>ニサブロウ</t>
    </rPh>
    <phoneticPr fontId="5"/>
  </si>
  <si>
    <t>本間多鶴子</t>
    <rPh sb="0" eb="2">
      <t>ホンマ</t>
    </rPh>
    <rPh sb="2" eb="5">
      <t>タズコ</t>
    </rPh>
    <phoneticPr fontId="5"/>
  </si>
  <si>
    <t>三瀬己308</t>
    <rPh sb="0" eb="2">
      <t>サンゼ</t>
    </rPh>
    <rPh sb="2" eb="3">
      <t>オノレ</t>
    </rPh>
    <phoneticPr fontId="5"/>
  </si>
  <si>
    <t>0235-73-2109</t>
  </si>
  <si>
    <t>0235-73-2189</t>
  </si>
  <si>
    <t>游水亭いさごや</t>
    <rPh sb="0" eb="1">
      <t>ユウ</t>
    </rPh>
    <rPh sb="1" eb="2">
      <t>ミズ</t>
    </rPh>
    <rPh sb="2" eb="3">
      <t>テイ</t>
    </rPh>
    <phoneticPr fontId="5"/>
  </si>
  <si>
    <t>総務部長　佐藤敦司</t>
    <rPh sb="0" eb="2">
      <t>ソウム</t>
    </rPh>
    <rPh sb="2" eb="4">
      <t>ブチョウ</t>
    </rPh>
    <rPh sb="5" eb="7">
      <t>サトウ</t>
    </rPh>
    <rPh sb="7" eb="8">
      <t>アツシ</t>
    </rPh>
    <rPh sb="8" eb="9">
      <t>ツカサ</t>
    </rPh>
    <phoneticPr fontId="5"/>
  </si>
  <si>
    <t>湯野浜1丁目8-7</t>
    <rPh sb="0" eb="3">
      <t>ユノハマ</t>
    </rPh>
    <rPh sb="4" eb="6">
      <t>チョウメ</t>
    </rPh>
    <phoneticPr fontId="5"/>
  </si>
  <si>
    <t>0235-75-2211</t>
  </si>
  <si>
    <t>0235-75-2775</t>
  </si>
  <si>
    <t>isagoya@isagoya.com</t>
  </si>
  <si>
    <t>由良温泉　ほり旅館</t>
    <rPh sb="0" eb="2">
      <t>ユラ</t>
    </rPh>
    <rPh sb="2" eb="4">
      <t>オンセン</t>
    </rPh>
    <rPh sb="7" eb="9">
      <t>リョカン</t>
    </rPh>
    <phoneticPr fontId="5"/>
  </si>
  <si>
    <t>店主　堀寿勝</t>
    <rPh sb="0" eb="2">
      <t>テンシュ</t>
    </rPh>
    <rPh sb="3" eb="4">
      <t>ホリ</t>
    </rPh>
    <rPh sb="4" eb="5">
      <t>ジュ</t>
    </rPh>
    <rPh sb="5" eb="6">
      <t>カ</t>
    </rPh>
    <phoneticPr fontId="5"/>
  </si>
  <si>
    <t>由良2丁目3-33</t>
    <rPh sb="0" eb="2">
      <t>ユラ</t>
    </rPh>
    <rPh sb="3" eb="5">
      <t>チョウメ</t>
    </rPh>
    <phoneticPr fontId="5"/>
  </si>
  <si>
    <t>0235-73-3158</t>
  </si>
  <si>
    <t>料理屋　ゆう禪</t>
    <rPh sb="0" eb="2">
      <t>リョウリ</t>
    </rPh>
    <rPh sb="2" eb="3">
      <t>ヤ</t>
    </rPh>
    <rPh sb="6" eb="7">
      <t>ゼン</t>
    </rPh>
    <phoneticPr fontId="5"/>
  </si>
  <si>
    <t>店主　松田悠</t>
    <rPh sb="0" eb="2">
      <t>テンシュ</t>
    </rPh>
    <rPh sb="3" eb="5">
      <t>マツダ</t>
    </rPh>
    <rPh sb="5" eb="6">
      <t>ユウ</t>
    </rPh>
    <phoneticPr fontId="5"/>
  </si>
  <si>
    <t>錦町1-24スイングⅢB号室</t>
    <rPh sb="0" eb="1">
      <t>ニシキ</t>
    </rPh>
    <rPh sb="1" eb="2">
      <t>マチ</t>
    </rPh>
    <rPh sb="12" eb="14">
      <t>ゴウシツ</t>
    </rPh>
    <phoneticPr fontId="5"/>
  </si>
  <si>
    <t>050-8884-3466</t>
  </si>
  <si>
    <t>shikeen.honoryu@gmail.com</t>
  </si>
  <si>
    <t>亀や</t>
    <rPh sb="0" eb="1">
      <t>カメ</t>
    </rPh>
    <phoneticPr fontId="5"/>
  </si>
  <si>
    <t>支配人　遠藤晃</t>
    <rPh sb="0" eb="2">
      <t>シハイ</t>
    </rPh>
    <rPh sb="2" eb="3">
      <t>ニン</t>
    </rPh>
    <rPh sb="4" eb="6">
      <t>エンドウ</t>
    </rPh>
    <rPh sb="6" eb="7">
      <t>アキラ</t>
    </rPh>
    <phoneticPr fontId="5"/>
  </si>
  <si>
    <t>湯野浜1丁目5-50</t>
    <rPh sb="0" eb="3">
      <t>ユノハマ</t>
    </rPh>
    <phoneticPr fontId="5"/>
  </si>
  <si>
    <t>0235-75-2301</t>
  </si>
  <si>
    <t>0235-75-2305</t>
  </si>
  <si>
    <t>kameya2301.11@gmail.com</t>
  </si>
  <si>
    <t>由良温泉八乙女</t>
    <rPh sb="0" eb="2">
      <t>ユラ</t>
    </rPh>
    <rPh sb="2" eb="4">
      <t>オンセン</t>
    </rPh>
    <rPh sb="4" eb="7">
      <t>ヤオトメ</t>
    </rPh>
    <phoneticPr fontId="5"/>
  </si>
  <si>
    <t>田村浩志</t>
    <rPh sb="0" eb="2">
      <t>タムラ</t>
    </rPh>
    <rPh sb="2" eb="4">
      <t>コウシ</t>
    </rPh>
    <phoneticPr fontId="5"/>
  </si>
  <si>
    <t>由良3丁目16-31</t>
    <rPh sb="0" eb="2">
      <t>ユラ</t>
    </rPh>
    <rPh sb="3" eb="5">
      <t>チョウメ</t>
    </rPh>
    <phoneticPr fontId="5"/>
  </si>
  <si>
    <t>0235-73-3811</t>
  </si>
  <si>
    <t>0235-73-3810</t>
  </si>
  <si>
    <t>田門</t>
    <rPh sb="0" eb="1">
      <t>デン</t>
    </rPh>
    <rPh sb="1" eb="2">
      <t>モン</t>
    </rPh>
    <phoneticPr fontId="5"/>
  </si>
  <si>
    <t>富樫　樹</t>
    <rPh sb="0" eb="2">
      <t>トガシ</t>
    </rPh>
    <rPh sb="3" eb="4">
      <t>イツキ</t>
    </rPh>
    <phoneticPr fontId="5"/>
  </si>
  <si>
    <t>大宝寺町3-25</t>
    <rPh sb="0" eb="3">
      <t>ダイホウジ</t>
    </rPh>
    <rPh sb="3" eb="4">
      <t>マチ</t>
    </rPh>
    <phoneticPr fontId="5"/>
  </si>
  <si>
    <t>0235-22-6098</t>
  </si>
  <si>
    <t>高見屋別邸　久遠</t>
    <rPh sb="0" eb="2">
      <t>タカミ</t>
    </rPh>
    <rPh sb="2" eb="3">
      <t>ヤ</t>
    </rPh>
    <rPh sb="3" eb="5">
      <t>ベッテイ</t>
    </rPh>
    <rPh sb="6" eb="8">
      <t>クオン</t>
    </rPh>
    <phoneticPr fontId="5"/>
  </si>
  <si>
    <t>支配人　佐藤和男</t>
    <rPh sb="0" eb="2">
      <t>シハイ</t>
    </rPh>
    <rPh sb="2" eb="3">
      <t>ニン</t>
    </rPh>
    <rPh sb="4" eb="6">
      <t>サトウ</t>
    </rPh>
    <rPh sb="6" eb="8">
      <t>カズオ</t>
    </rPh>
    <phoneticPr fontId="5"/>
  </si>
  <si>
    <t>湯温海字湯の尻83-3</t>
    <rPh sb="0" eb="3">
      <t>ユアツミ</t>
    </rPh>
    <rPh sb="3" eb="4">
      <t>アザ</t>
    </rPh>
    <rPh sb="4" eb="5">
      <t>ユ</t>
    </rPh>
    <rPh sb="6" eb="7">
      <t>シリ</t>
    </rPh>
    <phoneticPr fontId="5"/>
  </si>
  <si>
    <t>0235-43-4119</t>
  </si>
  <si>
    <t>0235-43-3644</t>
  </si>
  <si>
    <t>shonai@atsumionsen-kuon.com</t>
  </si>
  <si>
    <t>沼田健一</t>
    <rPh sb="0" eb="2">
      <t>ヌマタ</t>
    </rPh>
    <rPh sb="2" eb="4">
      <t>ケンイチ</t>
    </rPh>
    <phoneticPr fontId="5"/>
  </si>
  <si>
    <t>切添町22-44</t>
    <rPh sb="0" eb="3">
      <t>キリゾエマチ</t>
    </rPh>
    <phoneticPr fontId="5"/>
  </si>
  <si>
    <t>0235-26-7355</t>
  </si>
  <si>
    <t>湯の瀬旅館</t>
    <rPh sb="0" eb="1">
      <t>ユ</t>
    </rPh>
    <rPh sb="2" eb="3">
      <t>セ</t>
    </rPh>
    <rPh sb="3" eb="5">
      <t>リョカン</t>
    </rPh>
    <phoneticPr fontId="5"/>
  </si>
  <si>
    <t>代表取締役　佐藤秀美</t>
    <rPh sb="0" eb="2">
      <t>ダイヒョウ</t>
    </rPh>
    <rPh sb="2" eb="5">
      <t>トリシマリヤク</t>
    </rPh>
    <rPh sb="6" eb="8">
      <t>サトウ</t>
    </rPh>
    <rPh sb="8" eb="10">
      <t>ヒデミ</t>
    </rPh>
    <phoneticPr fontId="5"/>
  </si>
  <si>
    <t>戸沢字神子谷103-2</t>
    <rPh sb="0" eb="2">
      <t>トザワ</t>
    </rPh>
    <rPh sb="2" eb="3">
      <t>アザ</t>
    </rPh>
    <rPh sb="3" eb="5">
      <t>カミコ</t>
    </rPh>
    <rPh sb="5" eb="6">
      <t>タニ</t>
    </rPh>
    <phoneticPr fontId="5"/>
  </si>
  <si>
    <t>0235-45-2737</t>
  </si>
  <si>
    <t>0235-45-2115</t>
  </si>
  <si>
    <t>info@yunose.jp</t>
  </si>
  <si>
    <t>いな舟</t>
    <rPh sb="2" eb="3">
      <t>フネ</t>
    </rPh>
    <phoneticPr fontId="5"/>
  </si>
  <si>
    <t>山口貴子</t>
    <rPh sb="0" eb="2">
      <t>ヤマグチ</t>
    </rPh>
    <rPh sb="2" eb="4">
      <t>タカコ</t>
    </rPh>
    <phoneticPr fontId="5"/>
  </si>
  <si>
    <t>本町二丁目18-3</t>
    <rPh sb="0" eb="2">
      <t>ホンチョウ</t>
    </rPh>
    <phoneticPr fontId="5"/>
  </si>
  <si>
    <t>0235-22-1061</t>
  </si>
  <si>
    <t>日本料理　西わき</t>
    <rPh sb="0" eb="2">
      <t>ニホン</t>
    </rPh>
    <rPh sb="2" eb="4">
      <t>リョウリ</t>
    </rPh>
    <rPh sb="5" eb="6">
      <t>ニシ</t>
    </rPh>
    <phoneticPr fontId="5"/>
  </si>
  <si>
    <t>西脇　修</t>
    <rPh sb="0" eb="2">
      <t>ニシワキ</t>
    </rPh>
    <rPh sb="3" eb="4">
      <t>オサム</t>
    </rPh>
    <phoneticPr fontId="5"/>
  </si>
  <si>
    <t>本町一丁目6-20</t>
    <rPh sb="0" eb="2">
      <t>ホンチョウ</t>
    </rPh>
    <phoneticPr fontId="5"/>
  </si>
  <si>
    <t>0235-25-1511</t>
  </si>
  <si>
    <t>nishi.co113@gmail.com</t>
  </si>
  <si>
    <t>日本料理　村上</t>
    <rPh sb="0" eb="2">
      <t>ニホン</t>
    </rPh>
    <rPh sb="2" eb="4">
      <t>リョウリ</t>
    </rPh>
    <rPh sb="5" eb="7">
      <t>ムラカミ</t>
    </rPh>
    <phoneticPr fontId="5"/>
  </si>
  <si>
    <t>村上智幸</t>
    <rPh sb="0" eb="2">
      <t>ムラカミ</t>
    </rPh>
    <rPh sb="2" eb="4">
      <t>トモユキ</t>
    </rPh>
    <phoneticPr fontId="5"/>
  </si>
  <si>
    <t>錦町2-10東京第一ホテル鶴岡アネックス9階</t>
    <rPh sb="0" eb="2">
      <t>ニシキチョウ</t>
    </rPh>
    <rPh sb="6" eb="8">
      <t>トウキョウ</t>
    </rPh>
    <rPh sb="8" eb="10">
      <t>ダイイチ</t>
    </rPh>
    <rPh sb="13" eb="15">
      <t>ツルオカ</t>
    </rPh>
    <rPh sb="21" eb="22">
      <t>カイ</t>
    </rPh>
    <phoneticPr fontId="5"/>
  </si>
  <si>
    <t>0235-64-8186</t>
  </si>
  <si>
    <t>料理・宿　坂本屋</t>
    <rPh sb="0" eb="2">
      <t>リョウリ</t>
    </rPh>
    <rPh sb="3" eb="4">
      <t>ヤド</t>
    </rPh>
    <rPh sb="5" eb="7">
      <t>サカモト</t>
    </rPh>
    <rPh sb="7" eb="8">
      <t>ヤ</t>
    </rPh>
    <phoneticPr fontId="5"/>
  </si>
  <si>
    <t>石塚亮</t>
    <rPh sb="0" eb="2">
      <t>イシヅカ</t>
    </rPh>
    <rPh sb="2" eb="3">
      <t>リョウ</t>
    </rPh>
    <phoneticPr fontId="5"/>
  </si>
  <si>
    <t>三瀬己91</t>
    <rPh sb="0" eb="2">
      <t>サンゼ</t>
    </rPh>
    <rPh sb="2" eb="3">
      <t>オノレ</t>
    </rPh>
    <phoneticPr fontId="5"/>
  </si>
  <si>
    <t>0235-73-2003</t>
  </si>
  <si>
    <t>0235-73-2126</t>
  </si>
  <si>
    <t>和びすとろMARCO</t>
    <rPh sb="0" eb="1">
      <t>ワ</t>
    </rPh>
    <phoneticPr fontId="5"/>
  </si>
  <si>
    <t>土屋文人</t>
    <rPh sb="0" eb="2">
      <t>ツチヤ</t>
    </rPh>
    <rPh sb="2" eb="4">
      <t>フミト</t>
    </rPh>
    <phoneticPr fontId="5"/>
  </si>
  <si>
    <t>日吉町2-2</t>
    <rPh sb="0" eb="2">
      <t>ヒヨシ</t>
    </rPh>
    <rPh sb="2" eb="3">
      <t>マチ</t>
    </rPh>
    <phoneticPr fontId="5"/>
  </si>
  <si>
    <t>0235-35-1438</t>
  </si>
  <si>
    <t>つかさや旅館</t>
  </si>
  <si>
    <t>代表社員　庄司丈彦</t>
  </si>
  <si>
    <t>湯田川乙52</t>
  </si>
  <si>
    <t>0235-35-2301</t>
  </si>
  <si>
    <t>0235-35-3760</t>
  </si>
  <si>
    <t>田麦荘</t>
  </si>
  <si>
    <t>事務員　庄司富美</t>
  </si>
  <si>
    <t>田麦俣字清水尻12-6</t>
  </si>
  <si>
    <t>0235-54-6328</t>
  </si>
  <si>
    <t>0235-54-6258</t>
  </si>
  <si>
    <t>日本料理わたなべ</t>
  </si>
  <si>
    <t>渡部賢</t>
  </si>
  <si>
    <t>野田目字家ノ腰41-2</t>
  </si>
  <si>
    <t>0235-64-0031</t>
  </si>
  <si>
    <t>0235-64-4567</t>
  </si>
  <si>
    <t>旬彩亭なな八</t>
  </si>
  <si>
    <t>野村裕一</t>
  </si>
  <si>
    <t>大山3-3-6</t>
  </si>
  <si>
    <t>0235-33-3008</t>
  </si>
  <si>
    <t>0800ajt0800@gmail.com</t>
  </si>
  <si>
    <t>松乃家</t>
  </si>
  <si>
    <t>白幡 雄</t>
  </si>
  <si>
    <t>本町一丁目3-20</t>
  </si>
  <si>
    <t>0235-29-4150</t>
  </si>
  <si>
    <t>0235-29-4145</t>
  </si>
  <si>
    <t>yuu550108@gmail.com</t>
  </si>
  <si>
    <t>すたんど割烹みなぐち</t>
  </si>
  <si>
    <t>水口拓哉</t>
  </si>
  <si>
    <t>山王町8ー10</t>
  </si>
  <si>
    <t>0235-23-3791</t>
  </si>
  <si>
    <t>0235-22-0524</t>
  </si>
  <si>
    <t>minaguchi0222@gmail.com</t>
  </si>
  <si>
    <t>佐藤義章</t>
  </si>
  <si>
    <t>美原町27ー26</t>
  </si>
  <si>
    <t>0235-64-8351</t>
  </si>
  <si>
    <t>0235-23-0841</t>
  </si>
  <si>
    <t>oribou@sea.plala.or.jp</t>
  </si>
  <si>
    <t xml:space="preserve">イタリアンフレンチ レコルト </t>
  </si>
  <si>
    <t>オーナーシェフ  難波英城</t>
  </si>
  <si>
    <t>大塚町21-2</t>
  </si>
  <si>
    <t>0235-28-2771</t>
  </si>
  <si>
    <t>0235-28-2772</t>
  </si>
  <si>
    <t>西洋料理しもん</t>
  </si>
  <si>
    <t>佐藤寛夫</t>
  </si>
  <si>
    <t>稲生一丁目22-12</t>
    <rPh sb="2" eb="5">
      <t>イッチョウメ</t>
    </rPh>
    <phoneticPr fontId="5"/>
  </si>
  <si>
    <t>0235-22-1216</t>
  </si>
  <si>
    <t>お食事処冨がし</t>
  </si>
  <si>
    <t>冨樫和宏</t>
  </si>
  <si>
    <t>本町一丁目4-28</t>
  </si>
  <si>
    <t>0235-64-0259</t>
  </si>
  <si>
    <t>kazu.t.1214@gmail.com</t>
  </si>
  <si>
    <t>夕日家　地酒bar</t>
  </si>
  <si>
    <t>代表／百瀬徹</t>
  </si>
  <si>
    <t>末広町16-30</t>
  </si>
  <si>
    <t>0235-64-0024</t>
  </si>
  <si>
    <t>tmrs19782@gmail.com</t>
  </si>
  <si>
    <t>旬彩和食 うめ壱</t>
  </si>
  <si>
    <t>鈴木 のりお</t>
  </si>
  <si>
    <t>本町一丁目5-11</t>
  </si>
  <si>
    <t>0235-64-8455</t>
  </si>
  <si>
    <t>hamumithu@gmail.com</t>
  </si>
  <si>
    <t>安野旅館</t>
  </si>
  <si>
    <t>安野琢磨</t>
  </si>
  <si>
    <t>中田追分28</t>
  </si>
  <si>
    <t>0235-57-2071</t>
  </si>
  <si>
    <t>0235-57-5039</t>
  </si>
  <si>
    <t>安兵衛寿し</t>
  </si>
  <si>
    <t>里　由美子</t>
  </si>
  <si>
    <t>本町一丁目8-14</t>
  </si>
  <si>
    <t>0235-24-5806</t>
  </si>
  <si>
    <t>yumikoyasube@ayanet.ne.jp</t>
  </si>
  <si>
    <t>庄内海鮮料理　喜多八</t>
  </si>
  <si>
    <t>店長　大瀧浩二</t>
  </si>
  <si>
    <t>本町二丁目3-22</t>
  </si>
  <si>
    <t>0235-22-1790</t>
  </si>
  <si>
    <t>蔵屋敷ルナ</t>
  </si>
  <si>
    <t>店長　原田一三</t>
  </si>
  <si>
    <t>昭和町12-23</t>
  </si>
  <si>
    <t>0235-22-1223</t>
  </si>
  <si>
    <t>0235-22-1253</t>
  </si>
  <si>
    <t>大多喜亭</t>
  </si>
  <si>
    <t>料理人 / 大瀧慎</t>
  </si>
  <si>
    <t>三光町2-36</t>
  </si>
  <si>
    <t>0235-22-0637</t>
  </si>
  <si>
    <t>0235-26-0037</t>
  </si>
  <si>
    <t>旨酒旨味　寄り処　心粋</t>
  </si>
  <si>
    <t>代表　平野健太郎</t>
  </si>
  <si>
    <t>本町一丁目6-41</t>
  </si>
  <si>
    <t>0235-64-1556</t>
  </si>
  <si>
    <t>0235-33-8887</t>
  </si>
  <si>
    <t>sinsui@sage.ocn.ne.jp</t>
  </si>
  <si>
    <t>炭火焼きのハッチ</t>
  </si>
  <si>
    <t>東原町17-17</t>
  </si>
  <si>
    <t>0235-26-8893</t>
  </si>
  <si>
    <t>SHONAI HOTEL SUIDEN TERRASSE
MOON TERRASSE</t>
  </si>
  <si>
    <t>料理長/佐藤　義高</t>
  </si>
  <si>
    <t>北京田字23-1</t>
  </si>
  <si>
    <t>0235-25-7424</t>
  </si>
  <si>
    <t>0235-25-7425</t>
  </si>
  <si>
    <t>yoshitaka_sato@yamagata-design.com</t>
  </si>
  <si>
    <t>Dining花</t>
  </si>
  <si>
    <t>羽田哲平</t>
  </si>
  <si>
    <t>大塚町7-8</t>
  </si>
  <si>
    <t>0235-22-9339</t>
  </si>
  <si>
    <t>夕日家串揚げ</t>
  </si>
  <si>
    <t>齋藤竜</t>
  </si>
  <si>
    <t>0235-64-0118</t>
  </si>
  <si>
    <t>horizontalgrays71@gmail.com</t>
  </si>
  <si>
    <t>庄内ざっこ</t>
  </si>
  <si>
    <t>店長／齋藤亮一</t>
  </si>
  <si>
    <t>本町一丁目8-41</t>
  </si>
  <si>
    <t>0235-24-1613</t>
  </si>
  <si>
    <t>グランドエル･サン</t>
  </si>
  <si>
    <t>調理課　佐藤亘</t>
  </si>
  <si>
    <t>東原町17-7</t>
  </si>
  <si>
    <t>0235-22-1400</t>
  </si>
  <si>
    <t>0235-22-1585</t>
  </si>
  <si>
    <t>sk@el-sun.com</t>
  </si>
  <si>
    <t>ピノ･コッリーナ松ケ岡</t>
  </si>
  <si>
    <t>村田怜也</t>
  </si>
  <si>
    <t>羽黒町松ヶ岡字松ヶ岡156-2</t>
  </si>
  <si>
    <t>0235-26-7807</t>
  </si>
  <si>
    <t>民宿　咲</t>
  </si>
  <si>
    <t>佐藤　具視</t>
  </si>
  <si>
    <t>鼠ヶ関乙24</t>
    <rPh sb="0" eb="3">
      <t>ネズガセキ</t>
    </rPh>
    <phoneticPr fontId="5"/>
  </si>
  <si>
    <t>0235-44-2329</t>
  </si>
  <si>
    <t>0235-44-2400</t>
  </si>
  <si>
    <t>saeteru50@docomo.ne.jp</t>
  </si>
  <si>
    <t>暫忻亭</t>
  </si>
  <si>
    <t>代表　木曽眞</t>
  </si>
  <si>
    <t>本町三丁目4-36</t>
  </si>
  <si>
    <t>0235-25-2722</t>
  </si>
  <si>
    <t>0235-25-5722</t>
  </si>
  <si>
    <t>居酒屋炙茶家</t>
  </si>
  <si>
    <t>齋藤</t>
  </si>
  <si>
    <t>錦町13-7</t>
  </si>
  <si>
    <t>0235-24-0191</t>
  </si>
  <si>
    <t>fineagent.2000@gmail.com</t>
  </si>
  <si>
    <t>居酒屋GINZA実國</t>
  </si>
  <si>
    <t>渋谷</t>
  </si>
  <si>
    <t>大宝寺町3-48</t>
  </si>
  <si>
    <t>0235-25-0602</t>
  </si>
  <si>
    <t>izakayamikuni2020@gmail.com</t>
  </si>
  <si>
    <t>五十嵐督敬</t>
  </si>
  <si>
    <t>末広町6-10</t>
  </si>
  <si>
    <t>080-6036-8869</t>
  </si>
  <si>
    <t>古門浩二</t>
  </si>
  <si>
    <t>羽黒町三ツ橋前田164</t>
  </si>
  <si>
    <t>beddasicilia2016@gmail.com</t>
  </si>
  <si>
    <t>ナチュラリテ</t>
  </si>
  <si>
    <t>遠藤和彦</t>
  </si>
  <si>
    <t>錦町1-23</t>
  </si>
  <si>
    <t>080-5686-3167</t>
  </si>
  <si>
    <t>lanaturalite@gmail.com</t>
  </si>
  <si>
    <t>本町バルハレトケ</t>
  </si>
  <si>
    <t>佐藤昌志</t>
  </si>
  <si>
    <t>本町二丁目2-17</t>
  </si>
  <si>
    <t>0235-29-0071</t>
  </si>
  <si>
    <t>岡ざき</t>
  </si>
  <si>
    <t>岡崎雅也</t>
  </si>
  <si>
    <t>美咲町2-46</t>
  </si>
  <si>
    <t>0235-25-0086</t>
  </si>
  <si>
    <t>0235-35-0130</t>
  </si>
  <si>
    <t>masaya.onigiri@gmail.com</t>
  </si>
  <si>
    <t>オーナーシェフ　有坂公寿</t>
  </si>
  <si>
    <t>昭和町12-61 昭和ビル1F</t>
  </si>
  <si>
    <t>0235-29-2533</t>
  </si>
  <si>
    <t>庄内魚河岸酒場 潮彩</t>
  </si>
  <si>
    <t>斎藤俊幸</t>
  </si>
  <si>
    <t>末広町6-3TMKビル1F</t>
  </si>
  <si>
    <t>0235-26-8886</t>
  </si>
  <si>
    <t>0235-26-8887</t>
  </si>
  <si>
    <t>rainmaker3110@ezweb.ne.jp</t>
  </si>
  <si>
    <t>湯どの庵</t>
    <rPh sb="0" eb="1">
      <t>ユ</t>
    </rPh>
    <rPh sb="3" eb="4">
      <t>アン</t>
    </rPh>
    <phoneticPr fontId="5"/>
  </si>
  <si>
    <t>湯田川乙38</t>
    <rPh sb="0" eb="1">
      <t>ユ</t>
    </rPh>
    <rPh sb="1" eb="3">
      <t>タガワ</t>
    </rPh>
    <rPh sb="3" eb="4">
      <t>オツ</t>
    </rPh>
    <phoneticPr fontId="5"/>
  </si>
  <si>
    <t>0235-35-2200</t>
  </si>
  <si>
    <t>仙荘湯田川</t>
    <rPh sb="0" eb="1">
      <t>セン</t>
    </rPh>
    <rPh sb="1" eb="2">
      <t>ソウ</t>
    </rPh>
    <rPh sb="2" eb="4">
      <t>ユダ</t>
    </rPh>
    <rPh sb="4" eb="5">
      <t>ガワ</t>
    </rPh>
    <phoneticPr fontId="5"/>
  </si>
  <si>
    <t>女将　今野浩美</t>
    <rPh sb="0" eb="2">
      <t>オカミ</t>
    </rPh>
    <rPh sb="3" eb="5">
      <t>コンノ</t>
    </rPh>
    <rPh sb="5" eb="7">
      <t>ヒロミ</t>
    </rPh>
    <phoneticPr fontId="5"/>
  </si>
  <si>
    <t>湯田川乙13</t>
    <rPh sb="0" eb="3">
      <t>ユタガワ</t>
    </rPh>
    <rPh sb="3" eb="4">
      <t>オツ</t>
    </rPh>
    <phoneticPr fontId="5"/>
  </si>
  <si>
    <t>0235-35-3773</t>
  </si>
  <si>
    <t>0235-35-3771</t>
  </si>
  <si>
    <t>たき肉居酒屋　和っしょい</t>
    <rPh sb="2" eb="3">
      <t>ニク</t>
    </rPh>
    <rPh sb="3" eb="6">
      <t>イザカヤ</t>
    </rPh>
    <rPh sb="7" eb="8">
      <t>ワ</t>
    </rPh>
    <phoneticPr fontId="5"/>
  </si>
  <si>
    <t>代表　阿部原子</t>
    <rPh sb="0" eb="2">
      <t>ダイヒョウ</t>
    </rPh>
    <rPh sb="3" eb="5">
      <t>アベ</t>
    </rPh>
    <rPh sb="5" eb="7">
      <t>ハラコ</t>
    </rPh>
    <phoneticPr fontId="5"/>
  </si>
  <si>
    <t>997-0802</t>
  </si>
  <si>
    <t>末広町6-8</t>
    <rPh sb="0" eb="2">
      <t>スエヒロ</t>
    </rPh>
    <rPh sb="2" eb="3">
      <t>マチ</t>
    </rPh>
    <phoneticPr fontId="5"/>
  </si>
  <si>
    <t>0235-28-2290</t>
  </si>
  <si>
    <t>八方寿司</t>
    <rPh sb="0" eb="2">
      <t>ハッポウ</t>
    </rPh>
    <rPh sb="2" eb="4">
      <t>スシ</t>
    </rPh>
    <phoneticPr fontId="5"/>
  </si>
  <si>
    <t>田村耕蔵</t>
    <rPh sb="0" eb="2">
      <t>タムラ</t>
    </rPh>
    <rPh sb="2" eb="3">
      <t>コウ</t>
    </rPh>
    <rPh sb="3" eb="4">
      <t>クラ</t>
    </rPh>
    <phoneticPr fontId="5"/>
  </si>
  <si>
    <t>0235-25-0677</t>
  </si>
  <si>
    <t>おかみの手料理　夕顔</t>
    <rPh sb="4" eb="7">
      <t>テリョウリ</t>
    </rPh>
    <rPh sb="8" eb="10">
      <t>ユウガオ</t>
    </rPh>
    <phoneticPr fontId="5"/>
  </si>
  <si>
    <t>大塚　節子</t>
    <rPh sb="0" eb="2">
      <t>オオツカ</t>
    </rPh>
    <rPh sb="3" eb="5">
      <t>セツコ</t>
    </rPh>
    <phoneticPr fontId="5"/>
  </si>
  <si>
    <t>secchan.2004.</t>
  </si>
  <si>
    <t>【例】鶴岡ホテル</t>
    <rPh sb="1" eb="2">
      <t>レイ</t>
    </rPh>
    <rPh sb="3" eb="5">
      <t>ツルオカ</t>
    </rPh>
    <phoneticPr fontId="4"/>
  </si>
  <si>
    <t>①旅館・ホテル</t>
  </si>
  <si>
    <t>【例】鶴岡魚屋</t>
    <rPh sb="1" eb="2">
      <t>レイ</t>
    </rPh>
    <rPh sb="3" eb="5">
      <t>ツルオカ</t>
    </rPh>
    <rPh sb="5" eb="6">
      <t>サカナ</t>
    </rPh>
    <rPh sb="6" eb="7">
      <t>ヤ</t>
    </rPh>
    <phoneticPr fontId="4"/>
  </si>
  <si>
    <t>マルエス水産</t>
    <rPh sb="4" eb="6">
      <t>スイサン</t>
    </rPh>
    <phoneticPr fontId="9"/>
  </si>
  <si>
    <t>進藤　未来</t>
    <rPh sb="0" eb="2">
      <t>シンドウ</t>
    </rPh>
    <rPh sb="3" eb="5">
      <t>ミライ</t>
    </rPh>
    <phoneticPr fontId="9"/>
  </si>
  <si>
    <t>998-0036</t>
  </si>
  <si>
    <t>0234-21-1230</t>
  </si>
  <si>
    <t>0234-21-1245</t>
  </si>
  <si>
    <t>kabushikigais.maruesusuisan@cococa.plala.or.jp</t>
  </si>
  <si>
    <t>菅原鮮魚店</t>
    <rPh sb="0" eb="2">
      <t>スガワラ</t>
    </rPh>
    <rPh sb="2" eb="4">
      <t>センギョ</t>
    </rPh>
    <rPh sb="4" eb="5">
      <t>テン</t>
    </rPh>
    <phoneticPr fontId="9"/>
  </si>
  <si>
    <t>池田　由理</t>
    <rPh sb="0" eb="2">
      <t>イケダ</t>
    </rPh>
    <rPh sb="3" eb="5">
      <t>ユリ</t>
    </rPh>
    <phoneticPr fontId="5"/>
  </si>
  <si>
    <t>0234-23-5522</t>
  </si>
  <si>
    <t>0234-23-5485</t>
  </si>
  <si>
    <t>suga-sen@fine.ocn.ne.jp</t>
  </si>
  <si>
    <t>有限会社　原田食品</t>
    <rPh sb="0" eb="4">
      <t>ユウゲンガイシャ</t>
    </rPh>
    <rPh sb="5" eb="7">
      <t>ハラダ</t>
    </rPh>
    <rPh sb="7" eb="9">
      <t>ショクヒン</t>
    </rPh>
    <phoneticPr fontId="7"/>
  </si>
  <si>
    <t>原田　芳明</t>
    <rPh sb="0" eb="2">
      <t>ハラダ</t>
    </rPh>
    <rPh sb="3" eb="4">
      <t>ヨシ</t>
    </rPh>
    <rPh sb="4" eb="5">
      <t>ア</t>
    </rPh>
    <phoneticPr fontId="7"/>
  </si>
  <si>
    <t>鶴岡市西荒屋字杉下58</t>
    <rPh sb="0" eb="3">
      <t>ツルオカシ</t>
    </rPh>
    <rPh sb="3" eb="4">
      <t>ニシ</t>
    </rPh>
    <rPh sb="4" eb="6">
      <t>アラヤ</t>
    </rPh>
    <rPh sb="6" eb="7">
      <t>アザ</t>
    </rPh>
    <rPh sb="7" eb="9">
      <t>スギシタ</t>
    </rPh>
    <phoneticPr fontId="7"/>
  </si>
  <si>
    <t>カネシチ</t>
  </si>
  <si>
    <t>0234-23-2813</t>
  </si>
  <si>
    <t>0234-23-2726</t>
  </si>
  <si>
    <t>kane-shichi@seagreen.ocn.ne.jp</t>
  </si>
  <si>
    <t>梅津鮮魚店</t>
    <rPh sb="0" eb="2">
      <t>ウメツ</t>
    </rPh>
    <rPh sb="2" eb="4">
      <t>センギョ</t>
    </rPh>
    <rPh sb="4" eb="5">
      <t>テン</t>
    </rPh>
    <phoneticPr fontId="8"/>
  </si>
  <si>
    <t>梅津　亮一</t>
    <rPh sb="0" eb="2">
      <t>ウメツ</t>
    </rPh>
    <rPh sb="3" eb="5">
      <t>リョウイチ</t>
    </rPh>
    <phoneticPr fontId="8"/>
  </si>
  <si>
    <t>鶴岡市本町3-14-31</t>
    <rPh sb="0" eb="3">
      <t>ツルオカシ</t>
    </rPh>
    <rPh sb="3" eb="5">
      <t>ホンチョウ</t>
    </rPh>
    <phoneticPr fontId="8"/>
  </si>
  <si>
    <t>鮮魚伸一朗</t>
    <rPh sb="0" eb="2">
      <t>センギョ</t>
    </rPh>
    <rPh sb="2" eb="4">
      <t>シンイチ</t>
    </rPh>
    <rPh sb="4" eb="5">
      <t>ロウ</t>
    </rPh>
    <phoneticPr fontId="8"/>
  </si>
  <si>
    <t>工藤　伸一</t>
    <rPh sb="0" eb="2">
      <t>クドウ</t>
    </rPh>
    <rPh sb="3" eb="5">
      <t>シンイチ</t>
    </rPh>
    <phoneticPr fontId="8"/>
  </si>
  <si>
    <t>997-0369</t>
  </si>
  <si>
    <t>鶴岡市高坂字三ヶ水口119-31</t>
    <rPh sb="0" eb="3">
      <t>ツルオカシ</t>
    </rPh>
    <rPh sb="3" eb="5">
      <t>タカサカ</t>
    </rPh>
    <rPh sb="5" eb="6">
      <t>アザ</t>
    </rPh>
    <rPh sb="6" eb="7">
      <t>サン</t>
    </rPh>
    <rPh sb="8" eb="10">
      <t>ミズグチ</t>
    </rPh>
    <phoneticPr fontId="8"/>
  </si>
  <si>
    <t>佐藤鮮魚店</t>
    <rPh sb="0" eb="2">
      <t>サトウ</t>
    </rPh>
    <rPh sb="2" eb="4">
      <t>センギョ</t>
    </rPh>
    <rPh sb="4" eb="5">
      <t>テン</t>
    </rPh>
    <phoneticPr fontId="7"/>
  </si>
  <si>
    <t>佐藤　茂</t>
    <rPh sb="0" eb="2">
      <t>サトウ</t>
    </rPh>
    <rPh sb="3" eb="4">
      <t>シゲル</t>
    </rPh>
    <phoneticPr fontId="7"/>
  </si>
  <si>
    <t>鶴岡市下名川字落合203</t>
    <rPh sb="0" eb="3">
      <t>ツルオカシ</t>
    </rPh>
    <rPh sb="3" eb="4">
      <t>シモ</t>
    </rPh>
    <rPh sb="4" eb="5">
      <t>ナ</t>
    </rPh>
    <rPh sb="5" eb="6">
      <t>カワ</t>
    </rPh>
    <rPh sb="6" eb="7">
      <t>アザ</t>
    </rPh>
    <rPh sb="7" eb="9">
      <t>オチアイ</t>
    </rPh>
    <phoneticPr fontId="7"/>
  </si>
  <si>
    <t>マルイチ</t>
  </si>
  <si>
    <t>阿部　義樹</t>
    <rPh sb="0" eb="2">
      <t>アベ</t>
    </rPh>
    <rPh sb="3" eb="5">
      <t>ヨシキ</t>
    </rPh>
    <phoneticPr fontId="8"/>
  </si>
  <si>
    <t>999-7205</t>
  </si>
  <si>
    <t>佐藤　利光</t>
    <rPh sb="0" eb="2">
      <t>サトウ</t>
    </rPh>
    <rPh sb="3" eb="5">
      <t>トシミツ</t>
    </rPh>
    <phoneticPr fontId="8"/>
  </si>
  <si>
    <t>井上商店</t>
    <rPh sb="0" eb="2">
      <t>イノウエ</t>
    </rPh>
    <rPh sb="2" eb="4">
      <t>ショウテン</t>
    </rPh>
    <phoneticPr fontId="8"/>
  </si>
  <si>
    <t>井上　康春</t>
    <rPh sb="0" eb="2">
      <t>イノウエ</t>
    </rPh>
    <rPh sb="3" eb="4">
      <t>ヤス</t>
    </rPh>
    <rPh sb="4" eb="5">
      <t>ハル</t>
    </rPh>
    <phoneticPr fontId="8"/>
  </si>
  <si>
    <t>鶴岡市文園町13-20</t>
    <rPh sb="0" eb="3">
      <t>ツルオカシ</t>
    </rPh>
    <rPh sb="3" eb="5">
      <t>フミゾノ</t>
    </rPh>
    <rPh sb="5" eb="6">
      <t>マチ</t>
    </rPh>
    <phoneticPr fontId="8"/>
  </si>
  <si>
    <t>魚神</t>
    <rPh sb="0" eb="1">
      <t>ウオ</t>
    </rPh>
    <rPh sb="1" eb="2">
      <t>カミ</t>
    </rPh>
    <phoneticPr fontId="9"/>
  </si>
  <si>
    <t>上野　加菜子</t>
    <rPh sb="0" eb="2">
      <t>ウエノ</t>
    </rPh>
    <rPh sb="3" eb="4">
      <t>カ</t>
    </rPh>
    <rPh sb="4" eb="5">
      <t>ナ</t>
    </rPh>
    <rPh sb="5" eb="6">
      <t>コ</t>
    </rPh>
    <phoneticPr fontId="9"/>
  </si>
  <si>
    <t>997-0838</t>
  </si>
  <si>
    <t>info@uoshin.jp</t>
  </si>
  <si>
    <t>中川鮮魚店</t>
    <rPh sb="0" eb="2">
      <t>ナカガワ</t>
    </rPh>
    <rPh sb="2" eb="4">
      <t>センギョ</t>
    </rPh>
    <rPh sb="4" eb="5">
      <t>テン</t>
    </rPh>
    <phoneticPr fontId="8"/>
  </si>
  <si>
    <t>中川　孝一</t>
    <rPh sb="0" eb="2">
      <t>ナカガワ</t>
    </rPh>
    <rPh sb="3" eb="5">
      <t>コウイチ</t>
    </rPh>
    <phoneticPr fontId="8"/>
  </si>
  <si>
    <t>998-0033</t>
  </si>
  <si>
    <t>酒田市中央東町1番40号</t>
    <rPh sb="0" eb="3">
      <t>サカタシ</t>
    </rPh>
    <rPh sb="3" eb="5">
      <t>チュウオウ</t>
    </rPh>
    <rPh sb="5" eb="6">
      <t>ヒガシ</t>
    </rPh>
    <rPh sb="6" eb="7">
      <t>マチ</t>
    </rPh>
    <rPh sb="8" eb="9">
      <t>バン</t>
    </rPh>
    <rPh sb="11" eb="12">
      <t>ゴウ</t>
    </rPh>
    <phoneticPr fontId="8"/>
  </si>
  <si>
    <t>0234-22-1844</t>
  </si>
  <si>
    <t>0234-22-1848</t>
  </si>
  <si>
    <t>舩山鮮魚店</t>
    <rPh sb="0" eb="2">
      <t>フナヤマ</t>
    </rPh>
    <rPh sb="2" eb="5">
      <t>センギョテン</t>
    </rPh>
    <phoneticPr fontId="7"/>
  </si>
  <si>
    <t>舩山　洋一</t>
    <rPh sb="0" eb="2">
      <t>フナヤマ</t>
    </rPh>
    <rPh sb="3" eb="5">
      <t>ヨウイチ</t>
    </rPh>
    <phoneticPr fontId="7"/>
  </si>
  <si>
    <t>997-0021</t>
  </si>
  <si>
    <t>鶴岡市宝町10-1</t>
    <rPh sb="0" eb="3">
      <t>ツルオカシ</t>
    </rPh>
    <rPh sb="3" eb="5">
      <t>タカラマチ</t>
    </rPh>
    <phoneticPr fontId="7"/>
  </si>
  <si>
    <t>五十嵐鮮魚美和子（屋号：ミワコ）</t>
    <rPh sb="0" eb="3">
      <t>イカラシ</t>
    </rPh>
    <rPh sb="3" eb="5">
      <t>センギョ</t>
    </rPh>
    <rPh sb="5" eb="8">
      <t>ミワコ</t>
    </rPh>
    <rPh sb="9" eb="11">
      <t>ヤゴウ</t>
    </rPh>
    <phoneticPr fontId="8"/>
  </si>
  <si>
    <t>五十嵐　義治</t>
    <rPh sb="0" eb="3">
      <t>イカラシ</t>
    </rPh>
    <rPh sb="4" eb="6">
      <t>ヨシハル</t>
    </rPh>
    <phoneticPr fontId="8"/>
  </si>
  <si>
    <t>鶴岡市鼠ヶ関乙126</t>
    <rPh sb="0" eb="3">
      <t>ツルオカシ</t>
    </rPh>
    <rPh sb="3" eb="6">
      <t>ネズガセキ</t>
    </rPh>
    <rPh sb="6" eb="7">
      <t>オツ</t>
    </rPh>
    <phoneticPr fontId="8"/>
  </si>
  <si>
    <t>ykk071124@ezweb.ne.jp</t>
  </si>
  <si>
    <t>阿部鮮魚店(屋号：まるよし）　</t>
    <rPh sb="0" eb="2">
      <t>アベ</t>
    </rPh>
    <rPh sb="2" eb="4">
      <t>センギョ</t>
    </rPh>
    <rPh sb="4" eb="5">
      <t>テン</t>
    </rPh>
    <rPh sb="6" eb="8">
      <t>ヤゴウ</t>
    </rPh>
    <phoneticPr fontId="8"/>
  </si>
  <si>
    <t>阿部　義男</t>
    <rPh sb="0" eb="2">
      <t>アベ</t>
    </rPh>
    <rPh sb="3" eb="5">
      <t>ヨシオ</t>
    </rPh>
    <phoneticPr fontId="8"/>
  </si>
  <si>
    <t>997-0046</t>
  </si>
  <si>
    <t>鶴岡市みどり町22-1</t>
    <rPh sb="0" eb="3">
      <t>ツルオカシ</t>
    </rPh>
    <rPh sb="6" eb="7">
      <t>マチ</t>
    </rPh>
    <phoneticPr fontId="8"/>
  </si>
  <si>
    <t>山形丸魚　酒田営業所</t>
    <rPh sb="0" eb="2">
      <t>ヤマガタ</t>
    </rPh>
    <rPh sb="2" eb="4">
      <t>マルウオ</t>
    </rPh>
    <rPh sb="5" eb="7">
      <t>サカタ</t>
    </rPh>
    <rPh sb="7" eb="10">
      <t>エイギョウショ</t>
    </rPh>
    <phoneticPr fontId="8"/>
  </si>
  <si>
    <t>鮮魚課　係長
田中　章喜</t>
    <rPh sb="0" eb="2">
      <t>センギョ</t>
    </rPh>
    <rPh sb="2" eb="3">
      <t>カ</t>
    </rPh>
    <rPh sb="4" eb="6">
      <t>カカリチョウ</t>
    </rPh>
    <rPh sb="7" eb="9">
      <t>タナカ</t>
    </rPh>
    <rPh sb="10" eb="11">
      <t>アキ</t>
    </rPh>
    <rPh sb="11" eb="12">
      <t>ヨシ</t>
    </rPh>
    <phoneticPr fontId="8"/>
  </si>
  <si>
    <t>酒田市船場町2丁目3番30号</t>
    <rPh sb="0" eb="3">
      <t>サカタシ</t>
    </rPh>
    <rPh sb="3" eb="5">
      <t>フナバ</t>
    </rPh>
    <rPh sb="5" eb="6">
      <t>マチ</t>
    </rPh>
    <rPh sb="7" eb="9">
      <t>チョウメ</t>
    </rPh>
    <rPh sb="10" eb="11">
      <t>バン</t>
    </rPh>
    <rPh sb="13" eb="14">
      <t>ゴウ</t>
    </rPh>
    <phoneticPr fontId="8"/>
  </si>
  <si>
    <t>0234-24-4411</t>
  </si>
  <si>
    <t>0234-24-4417</t>
  </si>
  <si>
    <t>a-tanaka@maruuo.co.jp</t>
  </si>
  <si>
    <t>丸武鮮魚店</t>
    <rPh sb="0" eb="2">
      <t>マルタケ</t>
    </rPh>
    <rPh sb="2" eb="4">
      <t>センギョ</t>
    </rPh>
    <rPh sb="4" eb="5">
      <t>テン</t>
    </rPh>
    <phoneticPr fontId="8"/>
  </si>
  <si>
    <t>佐藤　国光</t>
    <rPh sb="0" eb="2">
      <t>サトウ</t>
    </rPh>
    <rPh sb="3" eb="5">
      <t>クニミツ</t>
    </rPh>
    <phoneticPr fontId="8"/>
  </si>
  <si>
    <t>鶴岡市鼠ヶ関乙6-2</t>
    <rPh sb="0" eb="3">
      <t>ツルオカシ</t>
    </rPh>
    <rPh sb="3" eb="6">
      <t>ネズガセキ</t>
    </rPh>
    <rPh sb="6" eb="7">
      <t>オツ</t>
    </rPh>
    <phoneticPr fontId="8"/>
  </si>
  <si>
    <t>k,marutake923@gmail.com</t>
  </si>
  <si>
    <t>鮮魚えびす</t>
    <rPh sb="0" eb="2">
      <t>センギョ</t>
    </rPh>
    <phoneticPr fontId="8"/>
  </si>
  <si>
    <t>斎藤　昭彦</t>
    <rPh sb="0" eb="2">
      <t>サイトウ</t>
    </rPh>
    <rPh sb="3" eb="5">
      <t>アキヒコ</t>
    </rPh>
    <phoneticPr fontId="8"/>
  </si>
  <si>
    <t>998-0004</t>
  </si>
  <si>
    <t>酒田市豊里字芦原102</t>
    <rPh sb="0" eb="3">
      <t>サカタシ</t>
    </rPh>
    <rPh sb="3" eb="5">
      <t>トヨサト</t>
    </rPh>
    <rPh sb="5" eb="6">
      <t>アザ</t>
    </rPh>
    <rPh sb="6" eb="8">
      <t>アシワラ</t>
    </rPh>
    <phoneticPr fontId="8"/>
  </si>
  <si>
    <t>090-5234-4111</t>
  </si>
  <si>
    <t>0234-33-0549</t>
  </si>
  <si>
    <t>ミハル鮮魚</t>
    <rPh sb="3" eb="5">
      <t>センギョ</t>
    </rPh>
    <phoneticPr fontId="8"/>
  </si>
  <si>
    <t>奥山　千萬喜
安福　和佳</t>
    <rPh sb="0" eb="2">
      <t>オクヤマ</t>
    </rPh>
    <rPh sb="3" eb="5">
      <t>センマン</t>
    </rPh>
    <rPh sb="5" eb="6">
      <t>キ</t>
    </rPh>
    <rPh sb="7" eb="9">
      <t>ヤスフク</t>
    </rPh>
    <rPh sb="10" eb="11">
      <t>カズ</t>
    </rPh>
    <rPh sb="11" eb="12">
      <t>ヨシ</t>
    </rPh>
    <phoneticPr fontId="8"/>
  </si>
  <si>
    <t>鶴岡市湯野浜一丁目11-26</t>
    <rPh sb="0" eb="3">
      <t>ツルオカシ</t>
    </rPh>
    <rPh sb="3" eb="6">
      <t>ユノハマ</t>
    </rPh>
    <rPh sb="6" eb="9">
      <t>１チョウメ</t>
    </rPh>
    <phoneticPr fontId="5"/>
  </si>
  <si>
    <t>冨樫トメ子鮮魚店</t>
    <rPh sb="0" eb="2">
      <t>トガシ</t>
    </rPh>
    <rPh sb="4" eb="5">
      <t>コ</t>
    </rPh>
    <rPh sb="5" eb="7">
      <t>センギョ</t>
    </rPh>
    <rPh sb="7" eb="8">
      <t>テン</t>
    </rPh>
    <phoneticPr fontId="7"/>
  </si>
  <si>
    <t>冨樫　雪美</t>
    <rPh sb="0" eb="2">
      <t>トガシ</t>
    </rPh>
    <rPh sb="3" eb="4">
      <t>ユキ</t>
    </rPh>
    <rPh sb="4" eb="5">
      <t>ミ</t>
    </rPh>
    <phoneticPr fontId="7"/>
  </si>
  <si>
    <t>鶴岡市湯野浜1丁目24-24</t>
    <rPh sb="0" eb="3">
      <t>ツルオカシ</t>
    </rPh>
    <rPh sb="3" eb="6">
      <t>ユノハマ</t>
    </rPh>
    <rPh sb="7" eb="9">
      <t>チョウメ</t>
    </rPh>
    <phoneticPr fontId="7"/>
  </si>
  <si>
    <t>今井鮮魚店</t>
    <rPh sb="0" eb="2">
      <t>イマイ</t>
    </rPh>
    <rPh sb="2" eb="4">
      <t>センギョ</t>
    </rPh>
    <rPh sb="4" eb="5">
      <t>テン</t>
    </rPh>
    <phoneticPr fontId="8"/>
  </si>
  <si>
    <t>今井　昭作</t>
    <rPh sb="0" eb="2">
      <t>イマイ</t>
    </rPh>
    <rPh sb="3" eb="5">
      <t>アキサク</t>
    </rPh>
    <phoneticPr fontId="8"/>
  </si>
  <si>
    <t>鶴岡市菱津は112-6</t>
    <rPh sb="0" eb="3">
      <t>ツルオカシ</t>
    </rPh>
    <rPh sb="3" eb="5">
      <t>ヒシヅ</t>
    </rPh>
    <phoneticPr fontId="8"/>
  </si>
  <si>
    <t>手塚商店</t>
    <rPh sb="0" eb="2">
      <t>テヅカ</t>
    </rPh>
    <rPh sb="2" eb="4">
      <t>ショウテン</t>
    </rPh>
    <phoneticPr fontId="8"/>
  </si>
  <si>
    <t>手塚　太一</t>
    <rPh sb="0" eb="2">
      <t>テヅカ</t>
    </rPh>
    <rPh sb="3" eb="5">
      <t>タイチ</t>
    </rPh>
    <phoneticPr fontId="8"/>
  </si>
  <si>
    <t>鶴岡市馬場町7-8</t>
    <rPh sb="0" eb="3">
      <t>ツルオカシ</t>
    </rPh>
    <rPh sb="3" eb="6">
      <t>ババチョウ</t>
    </rPh>
    <phoneticPr fontId="8"/>
  </si>
  <si>
    <t>tezuka@tezukashoten.com</t>
  </si>
  <si>
    <t>鶴岡魚類</t>
    <rPh sb="0" eb="2">
      <t>ツルオカ</t>
    </rPh>
    <rPh sb="2" eb="4">
      <t>ギョルイ</t>
    </rPh>
    <phoneticPr fontId="9"/>
  </si>
  <si>
    <t>gyorui@dewa.or.jp</t>
  </si>
  <si>
    <t>997-0037</t>
  </si>
  <si>
    <t>鶴岡市若葉町22-14</t>
  </si>
  <si>
    <t>新栄水産</t>
    <rPh sb="0" eb="2">
      <t>シンエイ</t>
    </rPh>
    <rPh sb="2" eb="4">
      <t>スイサン</t>
    </rPh>
    <phoneticPr fontId="7"/>
  </si>
  <si>
    <t>営業部　村上　睦子</t>
    <rPh sb="0" eb="2">
      <t>エイギョウ</t>
    </rPh>
    <rPh sb="2" eb="3">
      <t>ブ</t>
    </rPh>
    <rPh sb="4" eb="6">
      <t>ムラカミ</t>
    </rPh>
    <rPh sb="7" eb="9">
      <t>ムツコ</t>
    </rPh>
    <phoneticPr fontId="7"/>
  </si>
  <si>
    <t>997-6857</t>
  </si>
  <si>
    <t>酒田市山居町2-14-22</t>
    <rPh sb="0" eb="3">
      <t>サカタシ</t>
    </rPh>
    <rPh sb="3" eb="5">
      <t>サンキョ</t>
    </rPh>
    <rPh sb="5" eb="6">
      <t>マチ</t>
    </rPh>
    <phoneticPr fontId="7"/>
  </si>
  <si>
    <t>0234-21-2755</t>
  </si>
  <si>
    <t>0234-21-2766</t>
  </si>
  <si>
    <t>maruken@shinei-suisan.com</t>
  </si>
  <si>
    <t>ごとう</t>
  </si>
  <si>
    <t>後藤　和弘</t>
    <rPh sb="0" eb="2">
      <t>ゴトウ</t>
    </rPh>
    <rPh sb="3" eb="5">
      <t>カズヒロ</t>
    </rPh>
    <phoneticPr fontId="8"/>
  </si>
  <si>
    <t>鶴岡市本町一丁目3-4</t>
    <rPh sb="0" eb="3">
      <t>ツルオカシ</t>
    </rPh>
    <rPh sb="3" eb="5">
      <t>ホンチョウ</t>
    </rPh>
    <rPh sb="5" eb="8">
      <t>イッチョウメ</t>
    </rPh>
    <phoneticPr fontId="8"/>
  </si>
  <si>
    <t>百瀬商店</t>
    <rPh sb="0" eb="2">
      <t>モモセ</t>
    </rPh>
    <rPh sb="2" eb="4">
      <t>ショウテン</t>
    </rPh>
    <phoneticPr fontId="8"/>
  </si>
  <si>
    <t>百瀬　紀美子</t>
    <rPh sb="0" eb="2">
      <t>モモセ</t>
    </rPh>
    <rPh sb="3" eb="6">
      <t>キミコ</t>
    </rPh>
    <phoneticPr fontId="8"/>
  </si>
  <si>
    <t>鶴岡市みどり町29-21</t>
    <rPh sb="0" eb="3">
      <t>ツルオカシ</t>
    </rPh>
    <rPh sb="6" eb="7">
      <t>マチ</t>
    </rPh>
    <phoneticPr fontId="8"/>
  </si>
  <si>
    <t>カネキ佐藤鮮魚</t>
    <rPh sb="3" eb="5">
      <t>サトウ</t>
    </rPh>
    <rPh sb="5" eb="7">
      <t>センギョ</t>
    </rPh>
    <phoneticPr fontId="8"/>
  </si>
  <si>
    <t>佐藤　康信</t>
    <rPh sb="0" eb="2">
      <t>サトウ</t>
    </rPh>
    <rPh sb="3" eb="4">
      <t>ヤス</t>
    </rPh>
    <rPh sb="4" eb="5">
      <t>ノブ</t>
    </rPh>
    <phoneticPr fontId="8"/>
  </si>
  <si>
    <t>鶴岡市鼠ヶ関乙72</t>
    <rPh sb="0" eb="3">
      <t>ツルオカシ</t>
    </rPh>
    <rPh sb="3" eb="6">
      <t>ネズガセキ</t>
    </rPh>
    <rPh sb="6" eb="7">
      <t>オツ</t>
    </rPh>
    <phoneticPr fontId="8"/>
  </si>
  <si>
    <t>鮮魚まるもん</t>
    <rPh sb="0" eb="2">
      <t>センギョ</t>
    </rPh>
    <phoneticPr fontId="9"/>
  </si>
  <si>
    <t>997-0825</t>
  </si>
  <si>
    <t>佐藤食品</t>
    <rPh sb="0" eb="2">
      <t>サトウ</t>
    </rPh>
    <rPh sb="2" eb="4">
      <t>ショクヒン</t>
    </rPh>
    <phoneticPr fontId="9"/>
  </si>
  <si>
    <t>土肥　美嘉</t>
    <rPh sb="0" eb="2">
      <t>ドイ</t>
    </rPh>
    <rPh sb="3" eb="5">
      <t>ミカ</t>
    </rPh>
    <phoneticPr fontId="9"/>
  </si>
  <si>
    <t>997-0831</t>
  </si>
  <si>
    <t>鶴岡市大西町36-20</t>
    <rPh sb="0" eb="3">
      <t>ツルオカシ</t>
    </rPh>
    <rPh sb="3" eb="5">
      <t>オオニシ</t>
    </rPh>
    <rPh sb="5" eb="6">
      <t>マチ</t>
    </rPh>
    <phoneticPr fontId="9"/>
  </si>
  <si>
    <t>marusenn997@gmail.com</t>
  </si>
  <si>
    <t>(有)地主商店</t>
    <rPh sb="0" eb="3">
      <t>ユウ</t>
    </rPh>
    <rPh sb="3" eb="5">
      <t>ジヌシ</t>
    </rPh>
    <rPh sb="5" eb="7">
      <t>ショウテン</t>
    </rPh>
    <phoneticPr fontId="6"/>
  </si>
  <si>
    <t>専務取締役
地主　保美</t>
    <rPh sb="0" eb="2">
      <t>センム</t>
    </rPh>
    <rPh sb="2" eb="5">
      <t>トリシマリヤク</t>
    </rPh>
    <rPh sb="6" eb="8">
      <t>ジヌシ</t>
    </rPh>
    <rPh sb="9" eb="10">
      <t>ホ</t>
    </rPh>
    <rPh sb="10" eb="11">
      <t>ミ</t>
    </rPh>
    <phoneticPr fontId="6"/>
  </si>
  <si>
    <t>鶴岡市宝田三丁目10-45</t>
    <rPh sb="0" eb="3">
      <t>ツルオカシ</t>
    </rPh>
    <rPh sb="3" eb="5">
      <t>タカラダ</t>
    </rPh>
    <rPh sb="5" eb="6">
      <t>サン</t>
    </rPh>
    <rPh sb="6" eb="8">
      <t>チョウメ</t>
    </rPh>
    <phoneticPr fontId="6"/>
  </si>
  <si>
    <t>j.tomomi@galaxy.ocn.ne.jp</t>
  </si>
  <si>
    <t>(株)岡ざき　まるげん水産</t>
    <rPh sb="1" eb="2">
      <t>カブ</t>
    </rPh>
    <phoneticPr fontId="18"/>
  </si>
  <si>
    <t>岡崎　雅也</t>
    <rPh sb="0" eb="2">
      <t>オカザキ</t>
    </rPh>
    <rPh sb="3" eb="5">
      <t>マサヤ</t>
    </rPh>
    <phoneticPr fontId="18"/>
  </si>
  <si>
    <t>鶴岡市美咲町19-6</t>
    <rPh sb="0" eb="3">
      <t>ツルオカシ</t>
    </rPh>
    <rPh sb="3" eb="5">
      <t>ミサキ</t>
    </rPh>
    <rPh sb="5" eb="6">
      <t>マチ</t>
    </rPh>
    <phoneticPr fontId="18"/>
  </si>
  <si>
    <t>日本海水産(株)</t>
    <rPh sb="0" eb="2">
      <t>ニホン</t>
    </rPh>
    <rPh sb="2" eb="3">
      <t>カイ</t>
    </rPh>
    <rPh sb="3" eb="5">
      <t>スイサン</t>
    </rPh>
    <rPh sb="5" eb="8">
      <t>カブ</t>
    </rPh>
    <phoneticPr fontId="20"/>
  </si>
  <si>
    <t>取締役鮮魚部長　
鷹島　久</t>
    <rPh sb="0" eb="3">
      <t>トリシマリヤク</t>
    </rPh>
    <rPh sb="3" eb="5">
      <t>センギョ</t>
    </rPh>
    <rPh sb="5" eb="7">
      <t>ブチョウ</t>
    </rPh>
    <rPh sb="9" eb="11">
      <t>タカシマ</t>
    </rPh>
    <rPh sb="12" eb="13">
      <t>キュウ</t>
    </rPh>
    <phoneticPr fontId="20"/>
  </si>
  <si>
    <t>酒田市船場町二丁目2番18号</t>
    <rPh sb="0" eb="3">
      <t>サカタシ</t>
    </rPh>
    <rPh sb="3" eb="5">
      <t>フナバ</t>
    </rPh>
    <rPh sb="5" eb="6">
      <t>マチ</t>
    </rPh>
    <rPh sb="6" eb="9">
      <t>ニチョウメ</t>
    </rPh>
    <rPh sb="10" eb="11">
      <t>バン</t>
    </rPh>
    <rPh sb="13" eb="14">
      <t>ゴウ</t>
    </rPh>
    <phoneticPr fontId="20"/>
  </si>
  <si>
    <t>0234-22-2750</t>
  </si>
  <si>
    <t>0234-22-2843</t>
  </si>
  <si>
    <t>info@nihonkai-ss.com</t>
  </si>
  <si>
    <t>本間鮮魚店</t>
    <rPh sb="0" eb="2">
      <t>ホンマ</t>
    </rPh>
    <rPh sb="2" eb="4">
      <t>センギョ</t>
    </rPh>
    <rPh sb="4" eb="5">
      <t>テン</t>
    </rPh>
    <phoneticPr fontId="20"/>
  </si>
  <si>
    <t>本間　栄一</t>
    <rPh sb="0" eb="2">
      <t>ホンマ</t>
    </rPh>
    <rPh sb="3" eb="5">
      <t>エイイチ</t>
    </rPh>
    <phoneticPr fontId="20"/>
  </si>
  <si>
    <t>997-0026</t>
  </si>
  <si>
    <t>鶴岡市大東町13-3</t>
    <rPh sb="0" eb="3">
      <t>ツルオカシ</t>
    </rPh>
    <rPh sb="3" eb="5">
      <t>ダイトウ</t>
    </rPh>
    <rPh sb="5" eb="6">
      <t>マチ</t>
    </rPh>
    <phoneticPr fontId="20"/>
  </si>
  <si>
    <t>メール</t>
    <phoneticPr fontId="7"/>
  </si>
  <si>
    <t>馬場町9-25</t>
    <rPh sb="0" eb="3">
      <t>ババチョウ</t>
    </rPh>
    <phoneticPr fontId="4"/>
  </si>
  <si>
    <t>神明町12-42</t>
    <rPh sb="0" eb="3">
      <t>シンメイマチ</t>
    </rPh>
    <phoneticPr fontId="5"/>
  </si>
  <si>
    <t>末広町13-1エスポ末広町1F</t>
    <rPh sb="0" eb="3">
      <t>スエヒロマチ</t>
    </rPh>
    <rPh sb="10" eb="13">
      <t>スエヒロチョウ</t>
    </rPh>
    <phoneticPr fontId="5"/>
  </si>
  <si>
    <t>東京第一ホテル鶴岡</t>
    <rPh sb="0" eb="2">
      <t>トウキョウ</t>
    </rPh>
    <rPh sb="2" eb="4">
      <t>ダイイチ</t>
    </rPh>
    <rPh sb="7" eb="9">
      <t>ツルオカ</t>
    </rPh>
    <phoneticPr fontId="0"/>
  </si>
  <si>
    <t>小野塚　直之</t>
    <rPh sb="0" eb="3">
      <t>オノヅカ</t>
    </rPh>
    <rPh sb="4" eb="6">
      <t>ナオユキ</t>
    </rPh>
    <phoneticPr fontId="0"/>
  </si>
  <si>
    <t>錦町2-10</t>
    <rPh sb="0" eb="1">
      <t>ニシキ</t>
    </rPh>
    <rPh sb="1" eb="2">
      <t>マチ</t>
    </rPh>
    <phoneticPr fontId="0"/>
  </si>
  <si>
    <t>0235-24-7611</t>
  </si>
  <si>
    <t>0235-24-7621</t>
  </si>
  <si>
    <t>ishii.mariko@tdh-tsuruoka.co.jp</t>
  </si>
  <si>
    <t>和定食居酒家　翠</t>
  </si>
  <si>
    <t>佐藤二朗</t>
  </si>
  <si>
    <t>997-0837</t>
  </si>
  <si>
    <t>道田町10ー13</t>
  </si>
  <si>
    <t>0235-24-0355</t>
    <phoneticPr fontId="4"/>
  </si>
  <si>
    <t>xng6rnxr7@i.softbank.jp</t>
  </si>
  <si>
    <t>有限会社やまと</t>
  </si>
  <si>
    <t>齋藤信子</t>
  </si>
  <si>
    <t>本町三丁目2-27</t>
  </si>
  <si>
    <t>0235-25-1555</t>
    <phoneticPr fontId="4"/>
  </si>
  <si>
    <t>momichan0415@gmail.com</t>
  </si>
  <si>
    <t>鮨もりむら</t>
  </si>
  <si>
    <t>森村健一郎</t>
  </si>
  <si>
    <t>997-0045</t>
  </si>
  <si>
    <t>西新斎町7-31 スカイワード102号</t>
  </si>
  <si>
    <t>0235774409</t>
  </si>
  <si>
    <t>0235774343</t>
  </si>
  <si>
    <t>sushimorimura@gmail.com</t>
  </si>
  <si>
    <t>(有)地主商店</t>
    <rPh sb="3" eb="5">
      <t>ジヌシ</t>
    </rPh>
    <rPh sb="5" eb="7">
      <t>ショウテン</t>
    </rPh>
    <phoneticPr fontId="5"/>
  </si>
  <si>
    <t>専務取締役
地主保美</t>
  </si>
  <si>
    <t>宝田三丁目10-45</t>
  </si>
  <si>
    <t>0235-24-7250</t>
  </si>
  <si>
    <t>0235-24-7251</t>
  </si>
  <si>
    <t>まるせん</t>
  </si>
  <si>
    <t>土肥美嘉</t>
  </si>
  <si>
    <t>大西町36-20</t>
  </si>
  <si>
    <t>0235-24-8015</t>
  </si>
  <si>
    <t>0235-41-9129</t>
  </si>
  <si>
    <t>(有)原田食品</t>
  </si>
  <si>
    <t>原田芳明</t>
  </si>
  <si>
    <t>西荒屋字杉下58</t>
    <rPh sb="0" eb="1">
      <t>ニシ</t>
    </rPh>
    <rPh sb="1" eb="3">
      <t>アラヤ</t>
    </rPh>
    <rPh sb="3" eb="4">
      <t>アザ</t>
    </rPh>
    <rPh sb="4" eb="6">
      <t>スギシタ</t>
    </rPh>
    <phoneticPr fontId="5"/>
  </si>
  <si>
    <t>0235-57-2051</t>
  </si>
  <si>
    <t>0235-57-5170</t>
  </si>
  <si>
    <t>鶴岡料理　すず音</t>
    <rPh sb="0" eb="2">
      <t>ツルオカ</t>
    </rPh>
    <rPh sb="2" eb="4">
      <t>リョウリ</t>
    </rPh>
    <rPh sb="7" eb="8">
      <t>ネ</t>
    </rPh>
    <phoneticPr fontId="5"/>
  </si>
  <si>
    <t>丸山環</t>
    <rPh sb="0" eb="2">
      <t>マルヤマ</t>
    </rPh>
    <rPh sb="2" eb="3">
      <t>タマキ</t>
    </rPh>
    <phoneticPr fontId="5"/>
  </si>
  <si>
    <t>錦町7-68</t>
    <rPh sb="0" eb="2">
      <t>ニシキマチ</t>
    </rPh>
    <phoneticPr fontId="5"/>
  </si>
  <si>
    <t>0235-22-3231</t>
  </si>
  <si>
    <t>suzune.tsuruoka@kjc.biglobe.ne.jp</t>
  </si>
  <si>
    <t>やきとりかこ・かこべん</t>
  </si>
  <si>
    <t>吉田　京子</t>
    <rPh sb="0" eb="2">
      <t>ヨシダ</t>
    </rPh>
    <rPh sb="3" eb="5">
      <t>キョウコ</t>
    </rPh>
    <phoneticPr fontId="5"/>
  </si>
  <si>
    <t>伊勢原町29-17</t>
    <rPh sb="0" eb="3">
      <t>イセハラ</t>
    </rPh>
    <rPh sb="3" eb="4">
      <t>マチ</t>
    </rPh>
    <phoneticPr fontId="5"/>
  </si>
  <si>
    <t>0235-25-7190</t>
  </si>
  <si>
    <t>0235-25-5537</t>
  </si>
  <si>
    <t>kakobenkyoko@gmail.com</t>
  </si>
  <si>
    <t>本間鮮魚店</t>
    <rPh sb="0" eb="2">
      <t>ホンマ</t>
    </rPh>
    <rPh sb="2" eb="4">
      <t>センギョ</t>
    </rPh>
    <rPh sb="4" eb="5">
      <t>テン</t>
    </rPh>
    <phoneticPr fontId="5"/>
  </si>
  <si>
    <t>本間　栄一</t>
    <rPh sb="0" eb="2">
      <t>ホンマ</t>
    </rPh>
    <rPh sb="3" eb="5">
      <t>エイイチ</t>
    </rPh>
    <phoneticPr fontId="5"/>
  </si>
  <si>
    <t>大東町13-3</t>
    <rPh sb="0" eb="2">
      <t>ダイトウ</t>
    </rPh>
    <rPh sb="2" eb="3">
      <t>マチ</t>
    </rPh>
    <phoneticPr fontId="5"/>
  </si>
  <si>
    <t>0235-22-1075</t>
  </si>
  <si>
    <t>東屋旅館</t>
    <rPh sb="0" eb="2">
      <t>アズマヤ</t>
    </rPh>
    <rPh sb="2" eb="4">
      <t>リョカン</t>
    </rPh>
    <phoneticPr fontId="5"/>
  </si>
  <si>
    <t>佐藤　容介</t>
    <rPh sb="0" eb="2">
      <t>サトウ</t>
    </rPh>
    <rPh sb="3" eb="4">
      <t>カタチ</t>
    </rPh>
    <rPh sb="4" eb="5">
      <t>スケ</t>
    </rPh>
    <phoneticPr fontId="5"/>
  </si>
  <si>
    <t>湯温海甲171</t>
    <rPh sb="0" eb="1">
      <t>ユ</t>
    </rPh>
    <rPh sb="1" eb="3">
      <t>アツミ</t>
    </rPh>
    <rPh sb="3" eb="4">
      <t>コウ</t>
    </rPh>
    <phoneticPr fontId="5"/>
  </si>
  <si>
    <t>0235-43-2345</t>
  </si>
  <si>
    <t>0235-43-3688</t>
  </si>
  <si>
    <t>mail@adumaya.net</t>
  </si>
  <si>
    <t>あつみ温泉　かしわや旅館</t>
    <rPh sb="3" eb="5">
      <t>オンセン</t>
    </rPh>
    <rPh sb="10" eb="12">
      <t>リョカン</t>
    </rPh>
    <phoneticPr fontId="5"/>
  </si>
  <si>
    <t>代表取締役
齋藤　武大</t>
    <rPh sb="0" eb="2">
      <t>ダイヒョウ</t>
    </rPh>
    <rPh sb="2" eb="5">
      <t>トリシマリヤク</t>
    </rPh>
    <rPh sb="6" eb="8">
      <t>サイトウ</t>
    </rPh>
    <rPh sb="9" eb="10">
      <t>タケ</t>
    </rPh>
    <rPh sb="10" eb="11">
      <t>ダイ</t>
    </rPh>
    <phoneticPr fontId="5"/>
  </si>
  <si>
    <t>湯温海甲191</t>
    <rPh sb="0" eb="1">
      <t>ユ</t>
    </rPh>
    <rPh sb="1" eb="3">
      <t>アツミ</t>
    </rPh>
    <phoneticPr fontId="5"/>
  </si>
  <si>
    <t>0235-43-2011</t>
  </si>
  <si>
    <t>0235-43-2021</t>
  </si>
  <si>
    <t>kashiwaya@comet.ocn.jp</t>
  </si>
  <si>
    <t>(有)阿部鮮魚店（屋号：まるよし）</t>
    <rPh sb="3" eb="5">
      <t>アベ</t>
    </rPh>
    <rPh sb="5" eb="7">
      <t>センギョ</t>
    </rPh>
    <rPh sb="7" eb="8">
      <t>テン</t>
    </rPh>
    <rPh sb="9" eb="11">
      <t>ヤゴウ</t>
    </rPh>
    <phoneticPr fontId="5"/>
  </si>
  <si>
    <t>阿部　義男</t>
    <rPh sb="0" eb="2">
      <t>アベ</t>
    </rPh>
    <rPh sb="3" eb="5">
      <t>ヨシオ</t>
    </rPh>
    <phoneticPr fontId="5"/>
  </si>
  <si>
    <t>みどり町22-1</t>
    <rPh sb="3" eb="4">
      <t>マチ</t>
    </rPh>
    <phoneticPr fontId="5"/>
  </si>
  <si>
    <t>0235-25-0950</t>
  </si>
  <si>
    <t>0235-25-0963</t>
  </si>
  <si>
    <t>休暇村　庄内羽黒</t>
    <rPh sb="0" eb="2">
      <t>キュウカ</t>
    </rPh>
    <rPh sb="2" eb="3">
      <t>ムラ</t>
    </rPh>
    <rPh sb="4" eb="6">
      <t>ショウナイ</t>
    </rPh>
    <rPh sb="6" eb="8">
      <t>ハグロ</t>
    </rPh>
    <phoneticPr fontId="5"/>
  </si>
  <si>
    <t>勝又　貞光</t>
    <rPh sb="0" eb="2">
      <t>カツマタ</t>
    </rPh>
    <rPh sb="3" eb="4">
      <t>サダ</t>
    </rPh>
    <rPh sb="4" eb="5">
      <t>ミツ</t>
    </rPh>
    <phoneticPr fontId="5"/>
  </si>
  <si>
    <t>997-0211</t>
  </si>
  <si>
    <t>羽黒町手向字羽黒山8</t>
    <rPh sb="0" eb="2">
      <t>ハグロ</t>
    </rPh>
    <rPh sb="2" eb="3">
      <t>マチ</t>
    </rPh>
    <rPh sb="3" eb="5">
      <t>トウゲ</t>
    </rPh>
    <rPh sb="5" eb="6">
      <t>アザ</t>
    </rPh>
    <rPh sb="6" eb="8">
      <t>ハグロ</t>
    </rPh>
    <rPh sb="8" eb="9">
      <t>ヤマ</t>
    </rPh>
    <phoneticPr fontId="5"/>
  </si>
  <si>
    <t>0235-62-4270</t>
  </si>
  <si>
    <t>0235-62-4271</t>
  </si>
  <si>
    <t>haguro@qkamura.or.jp</t>
  </si>
  <si>
    <t/>
  </si>
  <si>
    <t>0235-23-4611
090-7520-7265</t>
  </si>
  <si>
    <t>997-8601</t>
    <phoneticPr fontId="4"/>
  </si>
  <si>
    <t>0235-25-2111</t>
    <phoneticPr fontId="4"/>
  </si>
  <si>
    <t>0235-25-8763</t>
    <phoneticPr fontId="4"/>
  </si>
  <si>
    <t>nousan@city.tsuruoka.yamagata.jp</t>
    <phoneticPr fontId="4"/>
  </si>
  <si>
    <t>0235-57-2051</t>
    <phoneticPr fontId="4"/>
  </si>
  <si>
    <t>0235-57-5170</t>
    <phoneticPr fontId="4"/>
  </si>
  <si>
    <t>0235-22-90235-222</t>
  </si>
  <si>
    <t>0235-23-4611</t>
  </si>
  <si>
    <t>0235-53-2348</t>
    <phoneticPr fontId="4"/>
  </si>
  <si>
    <t>0235-53-2439</t>
    <phoneticPr fontId="4"/>
  </si>
  <si>
    <t>0235-43-3219</t>
    <phoneticPr fontId="4"/>
  </si>
  <si>
    <t>0235-43-4652</t>
    <phoneticPr fontId="4"/>
  </si>
  <si>
    <t>0235-44-2179</t>
    <phoneticPr fontId="4"/>
  </si>
  <si>
    <t>0235-44-2179</t>
    <phoneticPr fontId="4"/>
  </si>
  <si>
    <t>0235-23-4367</t>
  </si>
  <si>
    <t>0235-23-4378</t>
  </si>
  <si>
    <t>0235-22-0384</t>
  </si>
  <si>
    <t>0235-22-0235-2283</t>
  </si>
  <si>
    <t>0235-44-2191
090-2027-1794</t>
    <phoneticPr fontId="4"/>
  </si>
  <si>
    <t>0235-44-2191</t>
    <phoneticPr fontId="4"/>
  </si>
  <si>
    <t>0235-25-0950</t>
    <phoneticPr fontId="4"/>
  </si>
  <si>
    <t>0235-25-0963</t>
    <phoneticPr fontId="4"/>
  </si>
  <si>
    <t>0235-44-2265</t>
    <phoneticPr fontId="4"/>
  </si>
  <si>
    <t>0235-75-2256
090-7792-5546</t>
    <phoneticPr fontId="4"/>
  </si>
  <si>
    <t>0235-75-2256</t>
    <phoneticPr fontId="4"/>
  </si>
  <si>
    <t>0235-75-2449</t>
    <phoneticPr fontId="4"/>
  </si>
  <si>
    <t>0235-75-2449</t>
    <phoneticPr fontId="4"/>
  </si>
  <si>
    <t>0235-33-4017</t>
    <phoneticPr fontId="4"/>
  </si>
  <si>
    <t>0235-33-4019</t>
    <phoneticPr fontId="4"/>
  </si>
  <si>
    <t>0235-24-3335</t>
    <phoneticPr fontId="4"/>
  </si>
  <si>
    <t>0235-24-3337</t>
    <phoneticPr fontId="4"/>
  </si>
  <si>
    <t>0235-24-1355</t>
    <phoneticPr fontId="4"/>
  </si>
  <si>
    <t>0235-24-1358</t>
    <phoneticPr fontId="4"/>
  </si>
  <si>
    <t>0235-22-0964</t>
  </si>
  <si>
    <t>0235-22-0968</t>
  </si>
  <si>
    <t>0235-22-2780</t>
  </si>
  <si>
    <t>0235-22-2171</t>
  </si>
  <si>
    <t>0235-22-0905</t>
  </si>
  <si>
    <t>0235-22-1089</t>
  </si>
  <si>
    <t>momosetooru@outlook.jp</t>
    <phoneticPr fontId="4"/>
  </si>
  <si>
    <t>0235-44-2045
090-2024-4015</t>
    <phoneticPr fontId="4"/>
  </si>
  <si>
    <t>0235-44-2044</t>
    <phoneticPr fontId="4"/>
  </si>
  <si>
    <t>0235-23-7720</t>
  </si>
  <si>
    <t>0235-23-7567</t>
  </si>
  <si>
    <t>0235-24-8015</t>
    <phoneticPr fontId="4"/>
  </si>
  <si>
    <t>0235-41-9129</t>
    <phoneticPr fontId="4"/>
  </si>
  <si>
    <t>0235-24-7250</t>
    <phoneticPr fontId="4"/>
  </si>
  <si>
    <t>0235-24-7251</t>
    <phoneticPr fontId="4"/>
  </si>
  <si>
    <t>0235-25-0086</t>
    <phoneticPr fontId="4"/>
  </si>
  <si>
    <t>0235-35-0130</t>
    <phoneticPr fontId="4"/>
  </si>
  <si>
    <t>旬魚旬菜　初よし</t>
    <rPh sb="0" eb="1">
      <t>シュン</t>
    </rPh>
    <rPh sb="1" eb="2">
      <t>サカナ</t>
    </rPh>
    <rPh sb="2" eb="3">
      <t>シュン</t>
    </rPh>
    <rPh sb="3" eb="4">
      <t>ナ</t>
    </rPh>
    <rPh sb="5" eb="6">
      <t>ハツ</t>
    </rPh>
    <phoneticPr fontId="1"/>
  </si>
  <si>
    <t>店主　茂木　崇行</t>
    <rPh sb="0" eb="2">
      <t>テンシュ</t>
    </rPh>
    <rPh sb="3" eb="5">
      <t>モギ</t>
    </rPh>
    <rPh sb="6" eb="7">
      <t>タカシ</t>
    </rPh>
    <rPh sb="7" eb="8">
      <t>ユ</t>
    </rPh>
    <phoneticPr fontId="1"/>
  </si>
  <si>
    <t>鶴岡市東原町9-36</t>
    <rPh sb="0" eb="3">
      <t>ツルオカシ</t>
    </rPh>
    <rPh sb="3" eb="6">
      <t>ヒガシハラマチ</t>
    </rPh>
    <phoneticPr fontId="1"/>
  </si>
  <si>
    <t>0235-29-9851</t>
  </si>
  <si>
    <t>海辺のお宿　一久</t>
    <rPh sb="0" eb="2">
      <t>ウミベ</t>
    </rPh>
    <rPh sb="4" eb="5">
      <t>ヤド</t>
    </rPh>
    <rPh sb="6" eb="7">
      <t>イチ</t>
    </rPh>
    <rPh sb="7" eb="8">
      <t>キュウ</t>
    </rPh>
    <phoneticPr fontId="1"/>
  </si>
  <si>
    <t>池田　真知子</t>
    <rPh sb="0" eb="2">
      <t>イケダ</t>
    </rPh>
    <rPh sb="3" eb="6">
      <t>マチコ</t>
    </rPh>
    <phoneticPr fontId="1"/>
  </si>
  <si>
    <t>湯野浜1-10-29</t>
    <rPh sb="0" eb="3">
      <t>ユノハマ</t>
    </rPh>
    <phoneticPr fontId="1"/>
  </si>
  <si>
    <t>0235-75-2121</t>
  </si>
  <si>
    <t>0235-75-2123</t>
  </si>
  <si>
    <t>やおせん</t>
  </si>
  <si>
    <t>菅原　安子</t>
    <rPh sb="0" eb="2">
      <t>スガワラ</t>
    </rPh>
    <rPh sb="3" eb="5">
      <t>ヤスコ</t>
    </rPh>
    <phoneticPr fontId="1"/>
  </si>
  <si>
    <t>⑧鮮魚店が営む仕出し店</t>
    <rPh sb="1" eb="3">
      <t>センギョ</t>
    </rPh>
    <rPh sb="3" eb="4">
      <t>テン</t>
    </rPh>
    <rPh sb="5" eb="6">
      <t>イトナ</t>
    </rPh>
    <rPh sb="7" eb="9">
      <t>シダ</t>
    </rPh>
    <rPh sb="10" eb="11">
      <t>テン</t>
    </rPh>
    <phoneticPr fontId="1"/>
  </si>
  <si>
    <t>997-0361</t>
  </si>
  <si>
    <t>民田十二前45</t>
    <rPh sb="0" eb="2">
      <t>ミンデン</t>
    </rPh>
    <rPh sb="2" eb="4">
      <t>ジュウニ</t>
    </rPh>
    <rPh sb="4" eb="5">
      <t>マエ</t>
    </rPh>
    <phoneticPr fontId="1"/>
  </si>
  <si>
    <t>0235-23-4451</t>
  </si>
  <si>
    <t>菅原　安子</t>
    <rPh sb="0" eb="2">
      <t>スガワラ</t>
    </rPh>
    <rPh sb="3" eb="5">
      <t>ヤスコ</t>
    </rPh>
    <phoneticPr fontId="20"/>
  </si>
  <si>
    <t>鶴岡市民田十二前45</t>
    <rPh sb="0" eb="3">
      <t>ツルオカシ</t>
    </rPh>
    <rPh sb="3" eb="5">
      <t>ミンデン</t>
    </rPh>
    <rPh sb="5" eb="7">
      <t>１２</t>
    </rPh>
    <rPh sb="7" eb="8">
      <t>マエ</t>
    </rPh>
    <phoneticPr fontId="20"/>
  </si>
  <si>
    <t>23-4451</t>
  </si>
  <si>
    <t>由良</t>
    <rPh sb="0" eb="2">
      <t>ユラ</t>
    </rPh>
    <phoneticPr fontId="4"/>
  </si>
  <si>
    <t>佐藤　栄子</t>
    <rPh sb="0" eb="2">
      <t>サトウ</t>
    </rPh>
    <rPh sb="3" eb="5">
      <t>エイコ</t>
    </rPh>
    <phoneticPr fontId="4"/>
  </si>
  <si>
    <t>鶴岡市由良2-6-3</t>
    <rPh sb="0" eb="3">
      <t>ツルオカシ</t>
    </rPh>
    <rPh sb="3" eb="5">
      <t>ユラ</t>
    </rPh>
    <phoneticPr fontId="21"/>
  </si>
  <si>
    <t>73-3751</t>
  </si>
  <si>
    <t>魚串　銀</t>
    <rPh sb="0" eb="1">
      <t>ウオ</t>
    </rPh>
    <rPh sb="1" eb="2">
      <t>クシ</t>
    </rPh>
    <rPh sb="3" eb="4">
      <t>ギン</t>
    </rPh>
    <phoneticPr fontId="1"/>
  </si>
  <si>
    <t>長南　忍</t>
    <rPh sb="0" eb="2">
      <t>チョウナン</t>
    </rPh>
    <rPh sb="3" eb="4">
      <t>シノブ</t>
    </rPh>
    <phoneticPr fontId="1"/>
  </si>
  <si>
    <t>鶴岡市日吉町2-26</t>
    <rPh sb="0" eb="3">
      <t>ツルオカシ</t>
    </rPh>
    <rPh sb="3" eb="5">
      <t>ヒヨシ</t>
    </rPh>
    <rPh sb="5" eb="6">
      <t>マチ</t>
    </rPh>
    <phoneticPr fontId="1"/>
  </si>
  <si>
    <t>0235-24-2425</t>
  </si>
  <si>
    <t>うなぎ若林</t>
    <rPh sb="3" eb="5">
      <t>ワカバヤシ</t>
    </rPh>
    <phoneticPr fontId="1"/>
  </si>
  <si>
    <t>若林　礼子</t>
    <rPh sb="0" eb="2">
      <t>ワカバヤシ</t>
    </rPh>
    <rPh sb="3" eb="5">
      <t>レイコ</t>
    </rPh>
    <phoneticPr fontId="1"/>
  </si>
  <si>
    <t>末広町11-9</t>
    <rPh sb="0" eb="2">
      <t>スエヒロ</t>
    </rPh>
    <rPh sb="2" eb="3">
      <t>マチ</t>
    </rPh>
    <phoneticPr fontId="1"/>
  </si>
  <si>
    <t>0235-24-3701</t>
  </si>
  <si>
    <t>居酒屋　鶴べぇ</t>
    <rPh sb="0" eb="3">
      <t>イザカヤ</t>
    </rPh>
    <rPh sb="4" eb="5">
      <t>ツル</t>
    </rPh>
    <phoneticPr fontId="1"/>
  </si>
  <si>
    <t>佐藤　順</t>
    <rPh sb="0" eb="2">
      <t>サトウ</t>
    </rPh>
    <rPh sb="3" eb="4">
      <t>ジュン</t>
    </rPh>
    <phoneticPr fontId="1"/>
  </si>
  <si>
    <t>末広町6-47</t>
    <rPh sb="0" eb="2">
      <t>スエヒロ</t>
    </rPh>
    <rPh sb="2" eb="3">
      <t>マチ</t>
    </rPh>
    <phoneticPr fontId="1"/>
  </si>
  <si>
    <t>0235-26-1234</t>
  </si>
  <si>
    <t>美都寿し</t>
    <rPh sb="0" eb="1">
      <t>ウツク</t>
    </rPh>
    <rPh sb="1" eb="2">
      <t>ト</t>
    </rPh>
    <rPh sb="2" eb="3">
      <t>ス</t>
    </rPh>
    <phoneticPr fontId="7"/>
  </si>
  <si>
    <t>中村　繁</t>
    <rPh sb="0" eb="2">
      <t>ナカムラ</t>
    </rPh>
    <rPh sb="3" eb="4">
      <t>シゲル</t>
    </rPh>
    <phoneticPr fontId="7"/>
  </si>
  <si>
    <t>997-0029</t>
    <phoneticPr fontId="7"/>
  </si>
  <si>
    <t>日吉町2-1</t>
    <rPh sb="0" eb="2">
      <t>ヒヨシ</t>
    </rPh>
    <rPh sb="2" eb="3">
      <t>マチ</t>
    </rPh>
    <phoneticPr fontId="7"/>
  </si>
  <si>
    <t>0235-23-3249</t>
    <phoneticPr fontId="7"/>
  </si>
  <si>
    <t>0235-23-9173</t>
    <phoneticPr fontId="7"/>
  </si>
  <si>
    <t>旬美彩　さんごろう</t>
    <rPh sb="0" eb="1">
      <t>シュン</t>
    </rPh>
    <rPh sb="1" eb="2">
      <t>ミ</t>
    </rPh>
    <rPh sb="2" eb="3">
      <t>イロドリ</t>
    </rPh>
    <phoneticPr fontId="1"/>
  </si>
  <si>
    <t>999-7542</t>
  </si>
  <si>
    <t>水沢字水沢尻14-10</t>
    <rPh sb="0" eb="2">
      <t>ミズサワ</t>
    </rPh>
    <rPh sb="2" eb="3">
      <t>アザ</t>
    </rPh>
    <rPh sb="3" eb="5">
      <t>ミズサワ</t>
    </rPh>
    <rPh sb="5" eb="6">
      <t>シリ</t>
    </rPh>
    <phoneticPr fontId="1"/>
  </si>
  <si>
    <t>0235-26-0770</t>
  </si>
  <si>
    <t>魚のおいしいまち鶴岡キャンペーン参加店一覧【10/27更新】</t>
    <rPh sb="0" eb="1">
      <t>サカナ</t>
    </rPh>
    <rPh sb="8" eb="10">
      <t>ツルオカ</t>
    </rPh>
    <rPh sb="16" eb="18">
      <t>サンカ</t>
    </rPh>
    <rPh sb="18" eb="19">
      <t>テン</t>
    </rPh>
    <rPh sb="19" eb="21">
      <t>イチラン</t>
    </rPh>
    <rPh sb="27" eb="29">
      <t>コウシン</t>
    </rPh>
    <phoneticPr fontId="7"/>
  </si>
  <si>
    <t>魚のおいしいまち鶴岡キャンペーン仲買人・鮮魚店一覧【10/27更新】</t>
    <rPh sb="0" eb="1">
      <t>サカナ</t>
    </rPh>
    <rPh sb="8" eb="10">
      <t>ツルオカ</t>
    </rPh>
    <rPh sb="16" eb="18">
      <t>ナカガイ</t>
    </rPh>
    <rPh sb="18" eb="19">
      <t>ニン</t>
    </rPh>
    <rPh sb="20" eb="22">
      <t>センギョ</t>
    </rPh>
    <rPh sb="22" eb="23">
      <t>テン</t>
    </rPh>
    <rPh sb="23" eb="25">
      <t>イチラン</t>
    </rPh>
    <rPh sb="31" eb="33">
      <t>コウシン</t>
    </rPh>
    <phoneticPr fontId="7"/>
  </si>
  <si>
    <t>佐藤食品</t>
    <rPh sb="0" eb="2">
      <t>サトウ</t>
    </rPh>
    <rPh sb="2" eb="4">
      <t>ショクヒン</t>
    </rPh>
    <phoneticPr fontId="1"/>
  </si>
  <si>
    <t>土肥美嘉　美嘉</t>
    <rPh sb="5" eb="7">
      <t>ミカ</t>
    </rPh>
    <phoneticPr fontId="1"/>
  </si>
  <si>
    <t>大西町37-20</t>
    <rPh sb="0" eb="3">
      <t>オオニシマチ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</si>
</sst>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0&quot;万&quot;&quot;円&quot;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9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6"/>
      <name val="游ゴシック"/>
      <family val="2"/>
      <charset val="128"/>
    </font>
    <font>
      <b/>
      <sz val="9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u/>
      <sz val="11"/>
      <color theme="10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b/>
      <u/>
      <sz val="11"/>
      <color rgb="FF0563C1"/>
      <name val="游ゴシック"/>
      <family val="3"/>
      <charset val="128"/>
    </font>
    <font>
      <sz val="16"/>
      <color theme="1"/>
      <name val="HG創英角ｺﾞｼｯｸUB"/>
      <family val="3"/>
      <charset val="128"/>
    </font>
    <font>
      <strike/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NumberFormat="1" applyFont="1" applyAlignment="1">
      <alignment horizontal="center" vertical="center"/>
    </xf>
    <xf numFmtId="0" fontId="6" fillId="0" borderId="0" xfId="2" applyFont="1"/>
    <xf numFmtId="0" fontId="6" fillId="0" borderId="1" xfId="2" applyFont="1" applyBorder="1" applyAlignment="1">
      <alignment horizontal="center" vertical="center"/>
    </xf>
    <xf numFmtId="40" fontId="3" fillId="0" borderId="0" xfId="1" applyNumberFormat="1" applyFont="1">
      <alignment vertical="center"/>
    </xf>
    <xf numFmtId="38" fontId="3" fillId="0" borderId="0" xfId="1" applyFont="1">
      <alignment vertical="center"/>
    </xf>
    <xf numFmtId="0" fontId="6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8" fontId="3" fillId="5" borderId="1" xfId="1" applyFont="1" applyFill="1" applyBorder="1" applyAlignment="1">
      <alignment horizontal="center" vertical="center" wrapText="1"/>
    </xf>
    <xf numFmtId="40" fontId="6" fillId="0" borderId="0" xfId="1" applyNumberFormat="1" applyFont="1" applyBorder="1" applyAlignment="1">
      <alignment vertical="center" wrapText="1"/>
    </xf>
    <xf numFmtId="0" fontId="3" fillId="0" borderId="0" xfId="0" applyFont="1" applyBorder="1">
      <alignment vertical="center"/>
    </xf>
    <xf numFmtId="38" fontId="3" fillId="0" borderId="0" xfId="1" applyNumberFormat="1" applyFont="1" applyBorder="1">
      <alignment vertical="center"/>
    </xf>
    <xf numFmtId="0" fontId="10" fillId="0" borderId="0" xfId="0" applyFont="1" applyAlignment="1">
      <alignment horizontal="center" vertical="center"/>
    </xf>
    <xf numFmtId="40" fontId="10" fillId="0" borderId="0" xfId="0" applyNumberFormat="1" applyFont="1" applyAlignment="1">
      <alignment horizontal="center" vertical="center"/>
    </xf>
    <xf numFmtId="38" fontId="13" fillId="0" borderId="0" xfId="1" applyNumberFormat="1" applyFont="1" applyFill="1" applyBorder="1" applyAlignment="1">
      <alignment horizontal="center" vertical="center"/>
    </xf>
    <xf numFmtId="40" fontId="12" fillId="0" borderId="0" xfId="1" applyNumberFormat="1" applyFont="1" applyFill="1" applyBorder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38" fontId="13" fillId="0" borderId="0" xfId="1" applyNumberFormat="1" applyFont="1" applyFill="1" applyBorder="1" applyAlignment="1">
      <alignment vertical="center"/>
    </xf>
    <xf numFmtId="0" fontId="11" fillId="8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40" fontId="11" fillId="7" borderId="1" xfId="1" applyNumberFormat="1" applyFont="1" applyFill="1" applyBorder="1" applyAlignment="1">
      <alignment horizontal="center" vertical="center" wrapText="1"/>
    </xf>
    <xf numFmtId="38" fontId="11" fillId="7" borderId="1" xfId="1" applyFont="1" applyFill="1" applyBorder="1" applyAlignment="1">
      <alignment horizontal="center" vertical="center" wrapText="1"/>
    </xf>
    <xf numFmtId="38" fontId="11" fillId="6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40" fontId="11" fillId="0" borderId="1" xfId="1" applyNumberFormat="1" applyFont="1" applyBorder="1">
      <alignment vertical="center"/>
    </xf>
    <xf numFmtId="38" fontId="11" fillId="0" borderId="1" xfId="1" applyNumberFormat="1" applyFont="1" applyBorder="1">
      <alignment vertical="center"/>
    </xf>
    <xf numFmtId="38" fontId="10" fillId="0" borderId="0" xfId="1" applyFont="1" applyAlignment="1">
      <alignment horizontal="center" vertical="center"/>
    </xf>
    <xf numFmtId="0" fontId="14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8" fontId="11" fillId="9" borderId="1" xfId="1" applyFont="1" applyFill="1" applyBorder="1">
      <alignment vertical="center"/>
    </xf>
    <xf numFmtId="38" fontId="11" fillId="7" borderId="1" xfId="1" applyFont="1" applyFill="1" applyBorder="1">
      <alignment vertical="center"/>
    </xf>
    <xf numFmtId="0" fontId="6" fillId="0" borderId="1" xfId="2" applyFont="1" applyFill="1" applyBorder="1" applyAlignment="1">
      <alignment vertical="center"/>
    </xf>
    <xf numFmtId="0" fontId="6" fillId="0" borderId="1" xfId="2" applyFont="1" applyFill="1" applyBorder="1" applyAlignment="1">
      <alignment horizontal="left" vertical="center"/>
    </xf>
    <xf numFmtId="177" fontId="6" fillId="0" borderId="1" xfId="2" applyNumberFormat="1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horizontal="left" vertical="center" shrinkToFit="1"/>
    </xf>
    <xf numFmtId="0" fontId="6" fillId="0" borderId="1" xfId="2" applyFont="1" applyFill="1" applyBorder="1" applyAlignment="1">
      <alignment horizontal="left" vertical="center" wrapText="1"/>
    </xf>
    <xf numFmtId="0" fontId="17" fillId="0" borderId="1" xfId="2" applyFont="1" applyFill="1" applyBorder="1" applyAlignment="1">
      <alignment vertical="center"/>
    </xf>
    <xf numFmtId="0" fontId="17" fillId="0" borderId="1" xfId="2" applyFont="1" applyFill="1" applyBorder="1" applyAlignment="1">
      <alignment horizontal="left" vertical="center"/>
    </xf>
    <xf numFmtId="0" fontId="6" fillId="10" borderId="1" xfId="2" applyFont="1" applyFill="1" applyBorder="1" applyAlignment="1">
      <alignment horizontal="center" vertical="center"/>
    </xf>
    <xf numFmtId="0" fontId="18" fillId="10" borderId="1" xfId="2" applyFont="1" applyFill="1" applyBorder="1" applyAlignment="1">
      <alignment vertical="center"/>
    </xf>
    <xf numFmtId="0" fontId="17" fillId="10" borderId="1" xfId="2" applyFont="1" applyFill="1" applyBorder="1" applyAlignment="1">
      <alignment horizontal="left" vertical="center"/>
    </xf>
    <xf numFmtId="0" fontId="6" fillId="10" borderId="1" xfId="2" applyFont="1" applyFill="1" applyBorder="1" applyAlignment="1">
      <alignment horizontal="left" vertical="center"/>
    </xf>
    <xf numFmtId="177" fontId="6" fillId="10" borderId="1" xfId="2" applyNumberFormat="1" applyFont="1" applyFill="1" applyBorder="1" applyAlignment="1">
      <alignment horizontal="center" vertical="center"/>
    </xf>
    <xf numFmtId="0" fontId="16" fillId="10" borderId="1" xfId="3" applyFont="1" applyFill="1" applyBorder="1" applyAlignment="1">
      <alignment horizontal="left" vertical="center" shrinkToFit="1"/>
    </xf>
    <xf numFmtId="0" fontId="17" fillId="10" borderId="1" xfId="2" applyFont="1" applyFill="1" applyBorder="1" applyAlignment="1">
      <alignment horizontal="center" vertical="center"/>
    </xf>
    <xf numFmtId="0" fontId="17" fillId="10" borderId="1" xfId="2" applyFont="1" applyFill="1" applyBorder="1" applyAlignment="1">
      <alignment vertical="center"/>
    </xf>
    <xf numFmtId="0" fontId="17" fillId="10" borderId="1" xfId="2" applyFont="1" applyFill="1" applyBorder="1" applyAlignment="1">
      <alignment horizontal="left" vertical="center" wrapText="1"/>
    </xf>
    <xf numFmtId="0" fontId="16" fillId="10" borderId="1" xfId="3" applyFont="1" applyFill="1" applyBorder="1" applyAlignment="1">
      <alignment horizontal="left" vertical="center"/>
    </xf>
    <xf numFmtId="0" fontId="17" fillId="0" borderId="1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left" vertical="center" wrapText="1"/>
    </xf>
    <xf numFmtId="0" fontId="19" fillId="0" borderId="1" xfId="3" applyFont="1" applyFill="1" applyBorder="1" applyAlignment="1">
      <alignment horizontal="left" vertical="center"/>
    </xf>
    <xf numFmtId="0" fontId="16" fillId="0" borderId="1" xfId="3" applyFont="1" applyFill="1" applyBorder="1" applyAlignment="1">
      <alignment horizontal="left" vertical="center"/>
    </xf>
    <xf numFmtId="0" fontId="8" fillId="0" borderId="1" xfId="3" applyFill="1" applyBorder="1" applyAlignment="1">
      <alignment horizontal="left" vertical="center"/>
    </xf>
    <xf numFmtId="0" fontId="8" fillId="0" borderId="1" xfId="3" applyFill="1" applyBorder="1" applyAlignment="1">
      <alignment horizontal="left" vertical="center" shrinkToFit="1"/>
    </xf>
    <xf numFmtId="0" fontId="22" fillId="0" borderId="1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vertical="center"/>
    </xf>
    <xf numFmtId="0" fontId="6" fillId="4" borderId="6" xfId="2" applyFont="1" applyFill="1" applyBorder="1" applyAlignment="1">
      <alignment horizontal="center" vertical="center"/>
    </xf>
    <xf numFmtId="0" fontId="6" fillId="4" borderId="7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0" fontId="6" fillId="4" borderId="4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176" fontId="14" fillId="3" borderId="5" xfId="1" applyNumberFormat="1" applyFont="1" applyFill="1" applyBorder="1" applyAlignment="1">
      <alignment horizontal="center" vertical="center"/>
    </xf>
    <xf numFmtId="40" fontId="12" fillId="3" borderId="5" xfId="1" applyNumberFormat="1" applyFont="1" applyFill="1" applyBorder="1" applyAlignment="1">
      <alignment horizontal="center" vertical="center" wrapText="1"/>
    </xf>
  </cellXfs>
  <cellStyles count="4">
    <cellStyle name="ハイパーリンク" xfId="3" builtinId="8"/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CHL-V2D98\suisan\000_&#27700;&#29987;&#29677;&#12487;&#12540;&#12479;\09_02_&#26032;&#22411;&#12467;&#12525;&#12490;&#32076;&#28168;&#23550;&#31574;_&#12405;&#12427;&#12373;&#12392;&#32013;&#31246;\07_&#22320;&#39770;&#28040;&#36027;&#25313;&#22823;&#12461;&#12515;&#12531;&#12506;&#12540;&#12531;\R04\04_01_&#20307;&#21046;&#25972;&#20633;\&#21442;&#21152;&#30003;&#36796;&#26360;&#21463;&#20184;&#31807;_&#39154;&#39135;&#24215;_20221018&#65288;&#38543;&#26178;&#26356;&#2603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掲載用"/>
      <sheetName val="申込受付簿"/>
      <sheetName val="集計"/>
    </sheetNames>
    <sheetDataSet>
      <sheetData sheetId="0"/>
      <sheetData sheetId="1"/>
      <sheetData sheetId="2">
        <row r="16">
          <cell r="H16" t="str">
            <v>①旅館・ホテル(301～）</v>
          </cell>
          <cell r="I16">
            <v>200</v>
          </cell>
          <cell r="J16">
            <v>100</v>
          </cell>
        </row>
        <row r="17">
          <cell r="H17" t="str">
            <v>②旅館・ホテル(101～300)</v>
          </cell>
          <cell r="I17">
            <v>140</v>
          </cell>
          <cell r="J17">
            <v>70</v>
          </cell>
        </row>
        <row r="18">
          <cell r="H18" t="str">
            <v>③旅館・ホテル(51～100)</v>
          </cell>
          <cell r="I18">
            <v>70</v>
          </cell>
          <cell r="J18">
            <v>35</v>
          </cell>
        </row>
        <row r="19">
          <cell r="H19" t="str">
            <v>④旅館・ホテル(～50)</v>
          </cell>
          <cell r="I19">
            <v>50</v>
          </cell>
          <cell r="J19">
            <v>25</v>
          </cell>
        </row>
        <row r="20">
          <cell r="H20" t="str">
            <v>⑤セレモニーホール</v>
          </cell>
          <cell r="I20">
            <v>80</v>
          </cell>
          <cell r="J20">
            <v>40</v>
          </cell>
        </row>
        <row r="21">
          <cell r="H21" t="str">
            <v>⑥寿司屋</v>
          </cell>
          <cell r="I21">
            <v>80</v>
          </cell>
          <cell r="J21">
            <v>40</v>
          </cell>
        </row>
        <row r="22">
          <cell r="H22" t="str">
            <v>⑦和食店・居酒屋</v>
          </cell>
          <cell r="I22">
            <v>60</v>
          </cell>
          <cell r="J22">
            <v>30</v>
          </cell>
        </row>
        <row r="23">
          <cell r="H23" t="str">
            <v>⑧鮮魚店が営む仕出し店</v>
          </cell>
          <cell r="I23">
            <v>60</v>
          </cell>
          <cell r="J23">
            <v>30</v>
          </cell>
        </row>
        <row r="24">
          <cell r="H24" t="str">
            <v>⑨洋食店・その他</v>
          </cell>
          <cell r="I24">
            <v>40</v>
          </cell>
          <cell r="J24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shii.mariko@tdh-tsuruoka.co.jp" TargetMode="External"/><Relationship Id="rId1" Type="http://schemas.openxmlformats.org/officeDocument/2006/relationships/hyperlink" Target="mailto:yuusuitei@isagoya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ibd.km.51@docomo.ne.jp" TargetMode="External"/><Relationship Id="rId13" Type="http://schemas.openxmlformats.org/officeDocument/2006/relationships/hyperlink" Target="mailto:nousan@city.tsuruoka.yamagata.jp" TargetMode="External"/><Relationship Id="rId3" Type="http://schemas.openxmlformats.org/officeDocument/2006/relationships/hyperlink" Target="mailto:tezuka@tezukashoten.com" TargetMode="External"/><Relationship Id="rId7" Type="http://schemas.openxmlformats.org/officeDocument/2006/relationships/hyperlink" Target="mailto:a-tanaka@maruuo.co.jp" TargetMode="External"/><Relationship Id="rId12" Type="http://schemas.openxmlformats.org/officeDocument/2006/relationships/hyperlink" Target="mailto:kai-sen@wish.ocn.ne.jp" TargetMode="External"/><Relationship Id="rId2" Type="http://schemas.openxmlformats.org/officeDocument/2006/relationships/hyperlink" Target="mailto:i384@major.ocn.ne.jp" TargetMode="External"/><Relationship Id="rId1" Type="http://schemas.openxmlformats.org/officeDocument/2006/relationships/hyperlink" Target="mailto:yuusuitei@isagoya.com" TargetMode="External"/><Relationship Id="rId6" Type="http://schemas.openxmlformats.org/officeDocument/2006/relationships/hyperlink" Target="mailto:ykk071124@ezweb.ne.jp" TargetMode="External"/><Relationship Id="rId11" Type="http://schemas.openxmlformats.org/officeDocument/2006/relationships/hyperlink" Target="mailto:kabushikigais.maruesusuisan@cococa.plala.or.jp" TargetMode="External"/><Relationship Id="rId5" Type="http://schemas.openxmlformats.org/officeDocument/2006/relationships/hyperlink" Target="mailto:sakaosakanaya@gmail.com" TargetMode="External"/><Relationship Id="rId10" Type="http://schemas.openxmlformats.org/officeDocument/2006/relationships/hyperlink" Target="mailto:gyorui@dewa.or.jp" TargetMode="External"/><Relationship Id="rId4" Type="http://schemas.openxmlformats.org/officeDocument/2006/relationships/hyperlink" Target="mailto:osakana3@cameo.plala.or.jp" TargetMode="External"/><Relationship Id="rId9" Type="http://schemas.openxmlformats.org/officeDocument/2006/relationships/hyperlink" Target="mailto:info@uoshin.jp" TargetMode="External"/><Relationship Id="rId14" Type="http://schemas.openxmlformats.org/officeDocument/2006/relationships/hyperlink" Target="mailto:momosetooru@outlook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zoomScale="70" zoomScaleNormal="70" workbookViewId="0">
      <pane ySplit="4" topLeftCell="A5" activePane="bottomLeft" state="frozen"/>
      <selection activeCell="E6" sqref="E6"/>
      <selection pane="bottomLeft"/>
    </sheetView>
  </sheetViews>
  <sheetFormatPr defaultRowHeight="18"/>
  <cols>
    <col min="1" max="1" width="4.375" style="8" customWidth="1"/>
    <col min="2" max="2" width="29.625" style="8" customWidth="1"/>
    <col min="3" max="3" width="19.375" style="8" customWidth="1"/>
    <col min="4" max="6" width="18.25" style="8" customWidth="1"/>
    <col min="7" max="7" width="9.375" style="8" bestFit="1" customWidth="1"/>
    <col min="8" max="8" width="29.5" style="8" customWidth="1"/>
    <col min="9" max="10" width="14.75" style="8" customWidth="1"/>
    <col min="11" max="11" width="29" style="8" customWidth="1"/>
    <col min="12" max="16384" width="9" style="8"/>
  </cols>
  <sheetData>
    <row r="1" spans="1:11">
      <c r="A1" s="4" t="s">
        <v>922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8.75" customHeight="1">
      <c r="A2" s="72" t="s">
        <v>14</v>
      </c>
      <c r="B2" s="72" t="s">
        <v>15</v>
      </c>
      <c r="C2" s="72" t="s">
        <v>16</v>
      </c>
      <c r="D2" s="70" t="s">
        <v>17</v>
      </c>
      <c r="E2" s="72" t="s">
        <v>18</v>
      </c>
      <c r="F2" s="72" t="s">
        <v>19</v>
      </c>
      <c r="G2" s="67" t="s">
        <v>20</v>
      </c>
      <c r="H2" s="68"/>
      <c r="I2" s="68"/>
      <c r="J2" s="68"/>
      <c r="K2" s="69"/>
    </row>
    <row r="3" spans="1:11" ht="18.75" customHeight="1">
      <c r="A3" s="73"/>
      <c r="B3" s="73"/>
      <c r="C3" s="73"/>
      <c r="D3" s="75"/>
      <c r="E3" s="73"/>
      <c r="F3" s="73"/>
      <c r="G3" s="70" t="s">
        <v>21</v>
      </c>
      <c r="H3" s="70" t="s">
        <v>22</v>
      </c>
      <c r="I3" s="70" t="s">
        <v>23</v>
      </c>
      <c r="J3" s="70" t="s">
        <v>24</v>
      </c>
      <c r="K3" s="70" t="s">
        <v>744</v>
      </c>
    </row>
    <row r="4" spans="1:11" ht="18.75" customHeight="1">
      <c r="A4" s="74"/>
      <c r="B4" s="74"/>
      <c r="C4" s="74"/>
      <c r="D4" s="71"/>
      <c r="E4" s="74"/>
      <c r="F4" s="74"/>
      <c r="G4" s="71"/>
      <c r="H4" s="71"/>
      <c r="I4" s="71"/>
      <c r="J4" s="71"/>
      <c r="K4" s="71"/>
    </row>
    <row r="5" spans="1:11" ht="41.25" customHeight="1">
      <c r="A5" s="48">
        <v>0</v>
      </c>
      <c r="B5" s="49" t="s">
        <v>611</v>
      </c>
      <c r="C5" s="50" t="s">
        <v>25</v>
      </c>
      <c r="D5" s="51" t="s">
        <v>612</v>
      </c>
      <c r="E5" s="52">
        <v>200</v>
      </c>
      <c r="F5" s="52">
        <v>100</v>
      </c>
      <c r="G5" s="51" t="s">
        <v>26</v>
      </c>
      <c r="H5" s="51" t="s">
        <v>745</v>
      </c>
      <c r="I5" s="51" t="s">
        <v>28</v>
      </c>
      <c r="J5" s="51" t="s">
        <v>29</v>
      </c>
      <c r="K5" s="53" t="s">
        <v>30</v>
      </c>
    </row>
    <row r="6" spans="1:11" ht="41.25" customHeight="1">
      <c r="A6" s="5">
        <v>1</v>
      </c>
      <c r="B6" s="41" t="s">
        <v>79</v>
      </c>
      <c r="C6" s="42" t="s">
        <v>157</v>
      </c>
      <c r="D6" s="42" t="s">
        <v>41</v>
      </c>
      <c r="E6" s="43">
        <v>200</v>
      </c>
      <c r="F6" s="43">
        <v>100</v>
      </c>
      <c r="G6" s="42" t="s">
        <v>42</v>
      </c>
      <c r="H6" s="42" t="s">
        <v>158</v>
      </c>
      <c r="I6" s="42" t="s">
        <v>159</v>
      </c>
      <c r="J6" s="42" t="s">
        <v>160</v>
      </c>
      <c r="K6" s="44" t="s">
        <v>80</v>
      </c>
    </row>
    <row r="7" spans="1:11" ht="41.25" customHeight="1">
      <c r="A7" s="5">
        <v>2</v>
      </c>
      <c r="B7" s="41" t="s">
        <v>161</v>
      </c>
      <c r="C7" s="42" t="s">
        <v>162</v>
      </c>
      <c r="D7" s="42" t="s">
        <v>61</v>
      </c>
      <c r="E7" s="43">
        <v>80</v>
      </c>
      <c r="F7" s="43">
        <v>40</v>
      </c>
      <c r="G7" s="42" t="s">
        <v>35</v>
      </c>
      <c r="H7" s="42" t="s">
        <v>163</v>
      </c>
      <c r="I7" s="42" t="s">
        <v>164</v>
      </c>
      <c r="J7" s="42" t="s">
        <v>165</v>
      </c>
      <c r="K7" s="44" t="s">
        <v>166</v>
      </c>
    </row>
    <row r="8" spans="1:11" ht="41.25" customHeight="1">
      <c r="A8" s="5">
        <v>3</v>
      </c>
      <c r="B8" s="41" t="s">
        <v>167</v>
      </c>
      <c r="C8" s="42" t="s">
        <v>168</v>
      </c>
      <c r="D8" s="42" t="s">
        <v>49</v>
      </c>
      <c r="E8" s="43">
        <v>70</v>
      </c>
      <c r="F8" s="43">
        <v>35</v>
      </c>
      <c r="G8" s="42" t="s">
        <v>52</v>
      </c>
      <c r="H8" s="42" t="s">
        <v>169</v>
      </c>
      <c r="I8" s="45" t="s">
        <v>170</v>
      </c>
      <c r="J8" s="42" t="s">
        <v>171</v>
      </c>
      <c r="K8" s="44" t="s">
        <v>172</v>
      </c>
    </row>
    <row r="9" spans="1:11" ht="41.25" customHeight="1">
      <c r="A9" s="5">
        <v>4</v>
      </c>
      <c r="B9" s="41" t="s">
        <v>173</v>
      </c>
      <c r="C9" s="42" t="s">
        <v>168</v>
      </c>
      <c r="D9" s="42" t="s">
        <v>43</v>
      </c>
      <c r="E9" s="43">
        <v>50</v>
      </c>
      <c r="F9" s="43">
        <v>25</v>
      </c>
      <c r="G9" s="42" t="s">
        <v>52</v>
      </c>
      <c r="H9" s="42" t="s">
        <v>174</v>
      </c>
      <c r="I9" s="42" t="s">
        <v>175</v>
      </c>
      <c r="J9" s="42" t="s">
        <v>171</v>
      </c>
      <c r="K9" s="44" t="s">
        <v>172</v>
      </c>
    </row>
    <row r="10" spans="1:11" ht="41.25" customHeight="1">
      <c r="A10" s="5">
        <v>5</v>
      </c>
      <c r="B10" s="41" t="s">
        <v>176</v>
      </c>
      <c r="C10" s="42" t="s">
        <v>177</v>
      </c>
      <c r="D10" s="42" t="s">
        <v>33</v>
      </c>
      <c r="E10" s="43">
        <v>60</v>
      </c>
      <c r="F10" s="43">
        <v>30</v>
      </c>
      <c r="G10" s="42" t="s">
        <v>34</v>
      </c>
      <c r="H10" s="42" t="s">
        <v>178</v>
      </c>
      <c r="I10" s="42" t="s">
        <v>179</v>
      </c>
      <c r="J10" s="42" t="s">
        <v>179</v>
      </c>
      <c r="K10" s="44"/>
    </row>
    <row r="11" spans="1:11" ht="41.25" customHeight="1">
      <c r="A11" s="5">
        <v>6</v>
      </c>
      <c r="B11" s="41" t="s">
        <v>180</v>
      </c>
      <c r="C11" s="42" t="s">
        <v>181</v>
      </c>
      <c r="D11" s="42" t="s">
        <v>49</v>
      </c>
      <c r="E11" s="43">
        <v>70</v>
      </c>
      <c r="F11" s="43">
        <v>35</v>
      </c>
      <c r="G11" s="42" t="s">
        <v>32</v>
      </c>
      <c r="H11" s="42" t="s">
        <v>182</v>
      </c>
      <c r="I11" s="42" t="s">
        <v>183</v>
      </c>
      <c r="J11" s="42" t="s">
        <v>184</v>
      </c>
      <c r="K11" s="44" t="s">
        <v>65</v>
      </c>
    </row>
    <row r="12" spans="1:11" ht="41.25" customHeight="1">
      <c r="A12" s="5">
        <v>7</v>
      </c>
      <c r="B12" s="41" t="s">
        <v>185</v>
      </c>
      <c r="C12" s="42" t="s">
        <v>186</v>
      </c>
      <c r="D12" s="42" t="s">
        <v>43</v>
      </c>
      <c r="E12" s="43">
        <v>50</v>
      </c>
      <c r="F12" s="43">
        <v>25</v>
      </c>
      <c r="G12" s="42" t="s">
        <v>55</v>
      </c>
      <c r="H12" s="42" t="s">
        <v>187</v>
      </c>
      <c r="I12" s="42" t="s">
        <v>188</v>
      </c>
      <c r="J12" s="42" t="s">
        <v>188</v>
      </c>
      <c r="K12" s="44" t="s">
        <v>56</v>
      </c>
    </row>
    <row r="13" spans="1:11" ht="41.25" customHeight="1">
      <c r="A13" s="5">
        <v>8</v>
      </c>
      <c r="B13" s="41" t="s">
        <v>189</v>
      </c>
      <c r="C13" s="42" t="s">
        <v>190</v>
      </c>
      <c r="D13" s="42" t="s">
        <v>33</v>
      </c>
      <c r="E13" s="43">
        <v>60</v>
      </c>
      <c r="F13" s="43">
        <v>30</v>
      </c>
      <c r="G13" s="42" t="s">
        <v>40</v>
      </c>
      <c r="H13" s="42" t="s">
        <v>191</v>
      </c>
      <c r="I13" s="42" t="s">
        <v>192</v>
      </c>
      <c r="J13" s="42"/>
      <c r="K13" s="44" t="s">
        <v>193</v>
      </c>
    </row>
    <row r="14" spans="1:11" ht="41.25" customHeight="1">
      <c r="A14" s="5">
        <v>9</v>
      </c>
      <c r="B14" s="41" t="s">
        <v>194</v>
      </c>
      <c r="C14" s="42" t="s">
        <v>195</v>
      </c>
      <c r="D14" s="42" t="s">
        <v>33</v>
      </c>
      <c r="E14" s="43">
        <v>60</v>
      </c>
      <c r="F14" s="43">
        <v>30</v>
      </c>
      <c r="G14" s="42" t="s">
        <v>34</v>
      </c>
      <c r="H14" s="42" t="s">
        <v>196</v>
      </c>
      <c r="I14" s="42" t="s">
        <v>106</v>
      </c>
      <c r="J14" s="42"/>
      <c r="K14" s="44"/>
    </row>
    <row r="15" spans="1:11" ht="41.25" customHeight="1">
      <c r="A15" s="5">
        <v>10</v>
      </c>
      <c r="B15" s="41" t="s">
        <v>197</v>
      </c>
      <c r="C15" s="42" t="s">
        <v>198</v>
      </c>
      <c r="D15" s="42" t="s">
        <v>33</v>
      </c>
      <c r="E15" s="43">
        <v>60</v>
      </c>
      <c r="F15" s="43">
        <v>30</v>
      </c>
      <c r="G15" s="42" t="s">
        <v>35</v>
      </c>
      <c r="H15" s="42" t="s">
        <v>199</v>
      </c>
      <c r="I15" s="42" t="s">
        <v>200</v>
      </c>
      <c r="J15" s="42" t="s">
        <v>200</v>
      </c>
      <c r="K15" s="44"/>
    </row>
    <row r="16" spans="1:11" ht="41.25" customHeight="1">
      <c r="A16" s="5">
        <v>11</v>
      </c>
      <c r="B16" s="41" t="s">
        <v>201</v>
      </c>
      <c r="C16" s="42" t="s">
        <v>202</v>
      </c>
      <c r="D16" s="42" t="s">
        <v>43</v>
      </c>
      <c r="E16" s="43">
        <v>50</v>
      </c>
      <c r="F16" s="43">
        <v>25</v>
      </c>
      <c r="G16" s="42" t="s">
        <v>55</v>
      </c>
      <c r="H16" s="42" t="s">
        <v>203</v>
      </c>
      <c r="I16" s="42" t="s">
        <v>204</v>
      </c>
      <c r="J16" s="42" t="s">
        <v>205</v>
      </c>
      <c r="K16" s="44"/>
    </row>
    <row r="17" spans="1:11" ht="41.25" customHeight="1">
      <c r="A17" s="5">
        <v>12</v>
      </c>
      <c r="B17" s="41" t="s">
        <v>206</v>
      </c>
      <c r="C17" s="42" t="s">
        <v>207</v>
      </c>
      <c r="D17" s="42" t="s">
        <v>33</v>
      </c>
      <c r="E17" s="43">
        <v>60</v>
      </c>
      <c r="F17" s="43">
        <v>30</v>
      </c>
      <c r="G17" s="42" t="s">
        <v>68</v>
      </c>
      <c r="H17" s="42" t="s">
        <v>208</v>
      </c>
      <c r="I17" s="42" t="s">
        <v>209</v>
      </c>
      <c r="J17" s="42" t="s">
        <v>210</v>
      </c>
      <c r="K17" s="44" t="s">
        <v>211</v>
      </c>
    </row>
    <row r="18" spans="1:11" ht="41.25" customHeight="1">
      <c r="A18" s="5">
        <v>13</v>
      </c>
      <c r="B18" s="41" t="s">
        <v>212</v>
      </c>
      <c r="C18" s="42" t="s">
        <v>213</v>
      </c>
      <c r="D18" s="42" t="s">
        <v>43</v>
      </c>
      <c r="E18" s="43">
        <v>50</v>
      </c>
      <c r="F18" s="43">
        <v>25</v>
      </c>
      <c r="G18" s="42" t="s">
        <v>115</v>
      </c>
      <c r="H18" s="42" t="s">
        <v>214</v>
      </c>
      <c r="I18" s="42" t="s">
        <v>215</v>
      </c>
      <c r="J18" s="42" t="s">
        <v>216</v>
      </c>
      <c r="K18" s="44" t="s">
        <v>116</v>
      </c>
    </row>
    <row r="19" spans="1:11" ht="41.25" customHeight="1">
      <c r="A19" s="5">
        <v>14</v>
      </c>
      <c r="B19" s="41" t="s">
        <v>217</v>
      </c>
      <c r="C19" s="42" t="s">
        <v>218</v>
      </c>
      <c r="D19" s="42" t="s">
        <v>31</v>
      </c>
      <c r="E19" s="43">
        <v>140</v>
      </c>
      <c r="F19" s="43">
        <v>70</v>
      </c>
      <c r="G19" s="42" t="s">
        <v>32</v>
      </c>
      <c r="H19" s="42" t="s">
        <v>219</v>
      </c>
      <c r="I19" s="42" t="s">
        <v>220</v>
      </c>
      <c r="J19" s="42" t="s">
        <v>221</v>
      </c>
      <c r="K19" s="44" t="s">
        <v>96</v>
      </c>
    </row>
    <row r="20" spans="1:11" ht="41.25" customHeight="1">
      <c r="A20" s="5">
        <v>15</v>
      </c>
      <c r="B20" s="41" t="s">
        <v>222</v>
      </c>
      <c r="C20" s="42" t="s">
        <v>223</v>
      </c>
      <c r="D20" s="42" t="s">
        <v>33</v>
      </c>
      <c r="E20" s="43">
        <v>60</v>
      </c>
      <c r="F20" s="43">
        <v>30</v>
      </c>
      <c r="G20" s="42" t="s">
        <v>40</v>
      </c>
      <c r="H20" s="42" t="s">
        <v>224</v>
      </c>
      <c r="I20" s="42" t="s">
        <v>225</v>
      </c>
      <c r="J20" s="42" t="s">
        <v>226</v>
      </c>
      <c r="K20" s="44" t="s">
        <v>227</v>
      </c>
    </row>
    <row r="21" spans="1:11" ht="41.25" customHeight="1">
      <c r="A21" s="5">
        <v>16</v>
      </c>
      <c r="B21" s="41" t="s">
        <v>228</v>
      </c>
      <c r="C21" s="42" t="s">
        <v>223</v>
      </c>
      <c r="D21" s="42" t="s">
        <v>33</v>
      </c>
      <c r="E21" s="43">
        <v>60</v>
      </c>
      <c r="F21" s="43">
        <v>30</v>
      </c>
      <c r="G21" s="42" t="s">
        <v>40</v>
      </c>
      <c r="H21" s="42" t="s">
        <v>229</v>
      </c>
      <c r="I21" s="42" t="s">
        <v>230</v>
      </c>
      <c r="J21" s="42" t="s">
        <v>226</v>
      </c>
      <c r="K21" s="44" t="s">
        <v>227</v>
      </c>
    </row>
    <row r="22" spans="1:11" ht="41.25" customHeight="1">
      <c r="A22" s="5">
        <v>17</v>
      </c>
      <c r="B22" s="41" t="s">
        <v>231</v>
      </c>
      <c r="C22" s="42" t="s">
        <v>232</v>
      </c>
      <c r="D22" s="42" t="s">
        <v>33</v>
      </c>
      <c r="E22" s="43">
        <v>60</v>
      </c>
      <c r="F22" s="43">
        <v>30</v>
      </c>
      <c r="G22" s="42" t="s">
        <v>103</v>
      </c>
      <c r="H22" s="42" t="s">
        <v>233</v>
      </c>
      <c r="I22" s="42" t="s">
        <v>234</v>
      </c>
      <c r="J22" s="42" t="s">
        <v>235</v>
      </c>
      <c r="K22" s="44"/>
    </row>
    <row r="23" spans="1:11" ht="41.25" customHeight="1">
      <c r="A23" s="5">
        <v>18</v>
      </c>
      <c r="B23" s="41" t="s">
        <v>236</v>
      </c>
      <c r="C23" s="42" t="s">
        <v>237</v>
      </c>
      <c r="D23" s="42" t="s">
        <v>33</v>
      </c>
      <c r="E23" s="43">
        <v>60</v>
      </c>
      <c r="F23" s="43">
        <v>30</v>
      </c>
      <c r="G23" s="42" t="s">
        <v>54</v>
      </c>
      <c r="H23" s="42" t="s">
        <v>238</v>
      </c>
      <c r="I23" s="42" t="s">
        <v>239</v>
      </c>
      <c r="J23" s="42" t="s">
        <v>240</v>
      </c>
      <c r="K23" s="44" t="s">
        <v>241</v>
      </c>
    </row>
    <row r="24" spans="1:11" ht="41.25" customHeight="1">
      <c r="A24" s="5">
        <v>19</v>
      </c>
      <c r="B24" s="41" t="s">
        <v>242</v>
      </c>
      <c r="C24" s="42" t="s">
        <v>243</v>
      </c>
      <c r="D24" s="42" t="s">
        <v>33</v>
      </c>
      <c r="E24" s="43">
        <v>60</v>
      </c>
      <c r="F24" s="43">
        <v>30</v>
      </c>
      <c r="G24" s="42" t="s">
        <v>35</v>
      </c>
      <c r="H24" s="42" t="s">
        <v>244</v>
      </c>
      <c r="I24" s="42" t="s">
        <v>245</v>
      </c>
      <c r="J24" s="42" t="s">
        <v>246</v>
      </c>
      <c r="K24" s="44" t="s">
        <v>247</v>
      </c>
    </row>
    <row r="25" spans="1:11" ht="41.25" customHeight="1">
      <c r="A25" s="5">
        <v>20</v>
      </c>
      <c r="B25" s="41" t="s">
        <v>248</v>
      </c>
      <c r="C25" s="42" t="s">
        <v>249</v>
      </c>
      <c r="D25" s="42" t="s">
        <v>86</v>
      </c>
      <c r="E25" s="43">
        <v>80</v>
      </c>
      <c r="F25" s="43">
        <v>40</v>
      </c>
      <c r="G25" s="42" t="s">
        <v>82</v>
      </c>
      <c r="H25" s="42" t="s">
        <v>250</v>
      </c>
      <c r="I25" s="42" t="s">
        <v>251</v>
      </c>
      <c r="J25" s="42" t="s">
        <v>252</v>
      </c>
      <c r="K25" s="44" t="s">
        <v>253</v>
      </c>
    </row>
    <row r="26" spans="1:11" ht="41.25" customHeight="1">
      <c r="A26" s="5">
        <v>21</v>
      </c>
      <c r="B26" s="41" t="s">
        <v>77</v>
      </c>
      <c r="C26" s="42" t="s">
        <v>254</v>
      </c>
      <c r="D26" s="42" t="s">
        <v>255</v>
      </c>
      <c r="E26" s="43">
        <v>40</v>
      </c>
      <c r="F26" s="43">
        <v>20</v>
      </c>
      <c r="G26" s="42" t="s">
        <v>72</v>
      </c>
      <c r="H26" s="42" t="s">
        <v>256</v>
      </c>
      <c r="I26" s="42" t="s">
        <v>257</v>
      </c>
      <c r="J26" s="42" t="s">
        <v>257</v>
      </c>
      <c r="K26" s="44" t="s">
        <v>78</v>
      </c>
    </row>
    <row r="27" spans="1:11" ht="41.25" customHeight="1">
      <c r="A27" s="5">
        <v>22</v>
      </c>
      <c r="B27" s="41" t="s">
        <v>258</v>
      </c>
      <c r="C27" s="42" t="s">
        <v>259</v>
      </c>
      <c r="D27" s="42" t="s">
        <v>260</v>
      </c>
      <c r="E27" s="43">
        <v>60</v>
      </c>
      <c r="F27" s="43">
        <v>30</v>
      </c>
      <c r="G27" s="42" t="s">
        <v>261</v>
      </c>
      <c r="H27" s="42" t="s">
        <v>262</v>
      </c>
      <c r="I27" s="42" t="s">
        <v>263</v>
      </c>
      <c r="J27" s="42" t="s">
        <v>264</v>
      </c>
      <c r="K27" s="44" t="s">
        <v>265</v>
      </c>
    </row>
    <row r="28" spans="1:11" ht="41.25" customHeight="1">
      <c r="A28" s="5">
        <v>23</v>
      </c>
      <c r="B28" s="41" t="s">
        <v>266</v>
      </c>
      <c r="C28" s="42" t="s">
        <v>267</v>
      </c>
      <c r="D28" s="42" t="s">
        <v>41</v>
      </c>
      <c r="E28" s="43">
        <v>200</v>
      </c>
      <c r="F28" s="43">
        <v>100</v>
      </c>
      <c r="G28" s="42" t="s">
        <v>42</v>
      </c>
      <c r="H28" s="42" t="s">
        <v>268</v>
      </c>
      <c r="I28" s="42" t="s">
        <v>269</v>
      </c>
      <c r="J28" s="42" t="s">
        <v>270</v>
      </c>
      <c r="K28" s="44" t="s">
        <v>271</v>
      </c>
    </row>
    <row r="29" spans="1:11" ht="41.25" customHeight="1">
      <c r="A29" s="5">
        <v>24</v>
      </c>
      <c r="B29" s="41" t="s">
        <v>272</v>
      </c>
      <c r="C29" s="42" t="s">
        <v>273</v>
      </c>
      <c r="D29" s="42" t="s">
        <v>33</v>
      </c>
      <c r="E29" s="43">
        <v>60</v>
      </c>
      <c r="F29" s="43">
        <v>30</v>
      </c>
      <c r="G29" s="42" t="s">
        <v>274</v>
      </c>
      <c r="H29" s="42" t="s">
        <v>275</v>
      </c>
      <c r="I29" s="42" t="s">
        <v>276</v>
      </c>
      <c r="J29" s="42" t="s">
        <v>276</v>
      </c>
      <c r="K29" s="44" t="s">
        <v>277</v>
      </c>
    </row>
    <row r="30" spans="1:11" ht="41.25" customHeight="1">
      <c r="A30" s="5">
        <v>25</v>
      </c>
      <c r="B30" s="41" t="s">
        <v>278</v>
      </c>
      <c r="C30" s="42" t="s">
        <v>279</v>
      </c>
      <c r="D30" s="42" t="s">
        <v>33</v>
      </c>
      <c r="E30" s="43">
        <v>60</v>
      </c>
      <c r="F30" s="43">
        <v>30</v>
      </c>
      <c r="G30" s="42" t="s">
        <v>55</v>
      </c>
      <c r="H30" s="42" t="s">
        <v>280</v>
      </c>
      <c r="I30" s="42" t="s">
        <v>281</v>
      </c>
      <c r="J30" s="42" t="s">
        <v>282</v>
      </c>
      <c r="K30" s="44"/>
    </row>
    <row r="31" spans="1:11" ht="41.25" customHeight="1">
      <c r="A31" s="5">
        <v>26</v>
      </c>
      <c r="B31" s="41" t="s">
        <v>110</v>
      </c>
      <c r="C31" s="42" t="s">
        <v>283</v>
      </c>
      <c r="D31" s="42" t="s">
        <v>255</v>
      </c>
      <c r="E31" s="43">
        <v>40</v>
      </c>
      <c r="F31" s="43">
        <v>20</v>
      </c>
      <c r="G31" s="42" t="s">
        <v>284</v>
      </c>
      <c r="H31" s="42" t="s">
        <v>285</v>
      </c>
      <c r="I31" s="42" t="s">
        <v>286</v>
      </c>
      <c r="J31" s="42" t="s">
        <v>287</v>
      </c>
      <c r="K31" s="44" t="s">
        <v>288</v>
      </c>
    </row>
    <row r="32" spans="1:11" ht="41.25" customHeight="1">
      <c r="A32" s="5">
        <v>27</v>
      </c>
      <c r="B32" s="41" t="s">
        <v>289</v>
      </c>
      <c r="C32" s="42" t="s">
        <v>283</v>
      </c>
      <c r="D32" s="42" t="s">
        <v>255</v>
      </c>
      <c r="E32" s="43">
        <v>40</v>
      </c>
      <c r="F32" s="43">
        <v>20</v>
      </c>
      <c r="G32" s="42" t="s">
        <v>34</v>
      </c>
      <c r="H32" s="42" t="s">
        <v>290</v>
      </c>
      <c r="I32" s="42" t="s">
        <v>291</v>
      </c>
      <c r="J32" s="42" t="s">
        <v>292</v>
      </c>
      <c r="K32" s="44" t="s">
        <v>288</v>
      </c>
    </row>
    <row r="33" spans="1:11" ht="41.25" customHeight="1">
      <c r="A33" s="5">
        <v>28</v>
      </c>
      <c r="B33" s="41" t="s">
        <v>293</v>
      </c>
      <c r="C33" s="42" t="s">
        <v>294</v>
      </c>
      <c r="D33" s="42" t="s">
        <v>31</v>
      </c>
      <c r="E33" s="43">
        <v>140</v>
      </c>
      <c r="F33" s="43">
        <v>70</v>
      </c>
      <c r="G33" s="42" t="s">
        <v>89</v>
      </c>
      <c r="H33" s="42" t="s">
        <v>295</v>
      </c>
      <c r="I33" s="42" t="s">
        <v>296</v>
      </c>
      <c r="J33" s="42" t="s">
        <v>297</v>
      </c>
      <c r="K33" s="44" t="s">
        <v>90</v>
      </c>
    </row>
    <row r="34" spans="1:11" ht="41.25" customHeight="1">
      <c r="A34" s="5">
        <v>29</v>
      </c>
      <c r="B34" s="41" t="s">
        <v>298</v>
      </c>
      <c r="C34" s="42" t="s">
        <v>299</v>
      </c>
      <c r="D34" s="42" t="s">
        <v>31</v>
      </c>
      <c r="E34" s="43">
        <v>140</v>
      </c>
      <c r="F34" s="43">
        <v>70</v>
      </c>
      <c r="G34" s="42" t="s">
        <v>32</v>
      </c>
      <c r="H34" s="42" t="s">
        <v>300</v>
      </c>
      <c r="I34" s="42" t="s">
        <v>301</v>
      </c>
      <c r="J34" s="42" t="s">
        <v>302</v>
      </c>
      <c r="K34" s="44" t="s">
        <v>111</v>
      </c>
    </row>
    <row r="35" spans="1:11" ht="41.25" customHeight="1">
      <c r="A35" s="5">
        <v>30</v>
      </c>
      <c r="B35" s="41" t="s">
        <v>303</v>
      </c>
      <c r="C35" s="42" t="s">
        <v>304</v>
      </c>
      <c r="D35" s="42" t="s">
        <v>260</v>
      </c>
      <c r="E35" s="43">
        <v>60</v>
      </c>
      <c r="F35" s="43">
        <v>30</v>
      </c>
      <c r="G35" s="42" t="s">
        <v>35</v>
      </c>
      <c r="H35" s="42" t="s">
        <v>305</v>
      </c>
      <c r="I35" s="42" t="s">
        <v>306</v>
      </c>
      <c r="J35" s="42" t="s">
        <v>306</v>
      </c>
      <c r="K35" s="44" t="s">
        <v>307</v>
      </c>
    </row>
    <row r="36" spans="1:11" ht="41.25" customHeight="1">
      <c r="A36" s="5">
        <v>31</v>
      </c>
      <c r="B36" s="41" t="s">
        <v>308</v>
      </c>
      <c r="C36" s="42" t="s">
        <v>309</v>
      </c>
      <c r="D36" s="42" t="s">
        <v>61</v>
      </c>
      <c r="E36" s="43">
        <v>80</v>
      </c>
      <c r="F36" s="43">
        <v>40</v>
      </c>
      <c r="G36" s="42" t="s">
        <v>35</v>
      </c>
      <c r="H36" s="42" t="s">
        <v>310</v>
      </c>
      <c r="I36" s="42" t="s">
        <v>311</v>
      </c>
      <c r="J36" s="42"/>
      <c r="K36" s="44"/>
    </row>
    <row r="37" spans="1:11" ht="41.25" customHeight="1">
      <c r="A37" s="5">
        <v>32</v>
      </c>
      <c r="B37" s="41" t="s">
        <v>312</v>
      </c>
      <c r="C37" s="42"/>
      <c r="D37" s="42" t="s">
        <v>33</v>
      </c>
      <c r="E37" s="43">
        <v>60</v>
      </c>
      <c r="F37" s="43">
        <v>30</v>
      </c>
      <c r="G37" s="42" t="s">
        <v>68</v>
      </c>
      <c r="H37" s="42" t="s">
        <v>313</v>
      </c>
      <c r="I37" s="42" t="s">
        <v>314</v>
      </c>
      <c r="J37" s="42" t="s">
        <v>315</v>
      </c>
      <c r="K37" s="44"/>
    </row>
    <row r="38" spans="1:11" ht="41.25" customHeight="1">
      <c r="A38" s="5">
        <v>33</v>
      </c>
      <c r="B38" s="41" t="s">
        <v>316</v>
      </c>
      <c r="C38" s="42" t="s">
        <v>317</v>
      </c>
      <c r="D38" s="42" t="s">
        <v>43</v>
      </c>
      <c r="E38" s="43">
        <v>50</v>
      </c>
      <c r="F38" s="43">
        <v>25</v>
      </c>
      <c r="G38" s="42" t="s">
        <v>55</v>
      </c>
      <c r="H38" s="42" t="s">
        <v>318</v>
      </c>
      <c r="I38" s="42" t="s">
        <v>319</v>
      </c>
      <c r="J38" s="42" t="s">
        <v>320</v>
      </c>
      <c r="K38" s="44" t="s">
        <v>114</v>
      </c>
    </row>
    <row r="39" spans="1:11" ht="41.25" customHeight="1">
      <c r="A39" s="5">
        <v>34</v>
      </c>
      <c r="B39" s="41" t="s">
        <v>321</v>
      </c>
      <c r="C39" s="42" t="s">
        <v>322</v>
      </c>
      <c r="D39" s="42" t="s">
        <v>49</v>
      </c>
      <c r="E39" s="43">
        <v>70</v>
      </c>
      <c r="F39" s="43">
        <v>35</v>
      </c>
      <c r="G39" s="42" t="s">
        <v>32</v>
      </c>
      <c r="H39" s="42" t="s">
        <v>323</v>
      </c>
      <c r="I39" s="42" t="s">
        <v>324</v>
      </c>
      <c r="J39" s="42" t="s">
        <v>325</v>
      </c>
      <c r="K39" s="44" t="s">
        <v>98</v>
      </c>
    </row>
    <row r="40" spans="1:11" ht="41.25" customHeight="1">
      <c r="A40" s="5">
        <v>35</v>
      </c>
      <c r="B40" s="41" t="s">
        <v>326</v>
      </c>
      <c r="C40" s="42" t="s">
        <v>327</v>
      </c>
      <c r="D40" s="42" t="s">
        <v>61</v>
      </c>
      <c r="E40" s="43">
        <v>80</v>
      </c>
      <c r="F40" s="43">
        <v>40</v>
      </c>
      <c r="G40" s="42" t="s">
        <v>40</v>
      </c>
      <c r="H40" s="42" t="s">
        <v>328</v>
      </c>
      <c r="I40" s="42" t="s">
        <v>329</v>
      </c>
      <c r="J40" s="42" t="s">
        <v>330</v>
      </c>
      <c r="K40" s="44" t="s">
        <v>331</v>
      </c>
    </row>
    <row r="41" spans="1:11" ht="41.25" customHeight="1">
      <c r="A41" s="5">
        <v>36</v>
      </c>
      <c r="B41" s="41" t="s">
        <v>332</v>
      </c>
      <c r="C41" s="42" t="s">
        <v>333</v>
      </c>
      <c r="D41" s="42" t="s">
        <v>33</v>
      </c>
      <c r="E41" s="43">
        <v>60</v>
      </c>
      <c r="F41" s="43">
        <v>30</v>
      </c>
      <c r="G41" s="42" t="s">
        <v>34</v>
      </c>
      <c r="H41" s="42" t="s">
        <v>334</v>
      </c>
      <c r="I41" s="45" t="s">
        <v>335</v>
      </c>
      <c r="J41" s="42" t="s">
        <v>336</v>
      </c>
      <c r="K41" s="44"/>
    </row>
    <row r="42" spans="1:11" ht="41.25" customHeight="1">
      <c r="A42" s="5">
        <v>37</v>
      </c>
      <c r="B42" s="41" t="s">
        <v>337</v>
      </c>
      <c r="C42" s="42" t="s">
        <v>338</v>
      </c>
      <c r="D42" s="42" t="s">
        <v>61</v>
      </c>
      <c r="E42" s="43">
        <v>80</v>
      </c>
      <c r="F42" s="43">
        <v>40</v>
      </c>
      <c r="G42" s="42" t="s">
        <v>35</v>
      </c>
      <c r="H42" s="42" t="s">
        <v>339</v>
      </c>
      <c r="I42" s="42" t="s">
        <v>340</v>
      </c>
      <c r="J42" s="42" t="s">
        <v>341</v>
      </c>
      <c r="K42" s="44"/>
    </row>
    <row r="43" spans="1:11" ht="41.25" customHeight="1">
      <c r="A43" s="5">
        <v>38</v>
      </c>
      <c r="B43" s="41" t="s">
        <v>342</v>
      </c>
      <c r="C43" s="42" t="s">
        <v>343</v>
      </c>
      <c r="D43" s="42" t="s">
        <v>260</v>
      </c>
      <c r="E43" s="43">
        <v>60</v>
      </c>
      <c r="F43" s="43">
        <v>30</v>
      </c>
      <c r="G43" s="42" t="s">
        <v>97</v>
      </c>
      <c r="H43" s="42" t="s">
        <v>344</v>
      </c>
      <c r="I43" s="42" t="s">
        <v>345</v>
      </c>
      <c r="J43" s="42" t="s">
        <v>346</v>
      </c>
      <c r="K43" s="44"/>
    </row>
    <row r="44" spans="1:11" ht="41.25" customHeight="1">
      <c r="A44" s="5">
        <v>39</v>
      </c>
      <c r="B44" s="41" t="s">
        <v>347</v>
      </c>
      <c r="C44" s="42" t="s">
        <v>348</v>
      </c>
      <c r="D44" s="42" t="s">
        <v>49</v>
      </c>
      <c r="E44" s="43">
        <v>70</v>
      </c>
      <c r="F44" s="43">
        <v>35</v>
      </c>
      <c r="G44" s="42" t="s">
        <v>50</v>
      </c>
      <c r="H44" s="42" t="s">
        <v>349</v>
      </c>
      <c r="I44" s="42" t="s">
        <v>350</v>
      </c>
      <c r="J44" s="42" t="s">
        <v>351</v>
      </c>
      <c r="K44" s="44" t="s">
        <v>51</v>
      </c>
    </row>
    <row r="45" spans="1:11" ht="41.25" customHeight="1">
      <c r="A45" s="5">
        <v>40</v>
      </c>
      <c r="B45" s="41" t="s">
        <v>352</v>
      </c>
      <c r="C45" s="42" t="s">
        <v>353</v>
      </c>
      <c r="D45" s="42" t="s">
        <v>31</v>
      </c>
      <c r="E45" s="43">
        <v>140</v>
      </c>
      <c r="F45" s="43">
        <v>70</v>
      </c>
      <c r="G45" s="42" t="s">
        <v>32</v>
      </c>
      <c r="H45" s="42" t="s">
        <v>354</v>
      </c>
      <c r="I45" s="42" t="s">
        <v>355</v>
      </c>
      <c r="J45" s="42" t="s">
        <v>356</v>
      </c>
      <c r="K45" s="44" t="s">
        <v>357</v>
      </c>
    </row>
    <row r="46" spans="1:11" ht="41.25" customHeight="1">
      <c r="A46" s="5">
        <v>41</v>
      </c>
      <c r="B46" s="41" t="s">
        <v>358</v>
      </c>
      <c r="C46" s="42" t="s">
        <v>359</v>
      </c>
      <c r="D46" s="42" t="s">
        <v>43</v>
      </c>
      <c r="E46" s="43">
        <v>50</v>
      </c>
      <c r="F46" s="43">
        <v>25</v>
      </c>
      <c r="G46" s="42" t="s">
        <v>93</v>
      </c>
      <c r="H46" s="42" t="s">
        <v>360</v>
      </c>
      <c r="I46" s="42" t="s">
        <v>361</v>
      </c>
      <c r="J46" s="42"/>
      <c r="K46" s="44" t="s">
        <v>44</v>
      </c>
    </row>
    <row r="47" spans="1:11" ht="41.25" customHeight="1">
      <c r="A47" s="5">
        <v>42</v>
      </c>
      <c r="B47" s="41" t="s">
        <v>362</v>
      </c>
      <c r="C47" s="42" t="s">
        <v>363</v>
      </c>
      <c r="D47" s="42" t="s">
        <v>33</v>
      </c>
      <c r="E47" s="43">
        <v>60</v>
      </c>
      <c r="F47" s="43">
        <v>30</v>
      </c>
      <c r="G47" s="42" t="s">
        <v>68</v>
      </c>
      <c r="H47" s="42" t="s">
        <v>364</v>
      </c>
      <c r="I47" s="42" t="s">
        <v>365</v>
      </c>
      <c r="J47" s="42"/>
      <c r="K47" s="44" t="s">
        <v>366</v>
      </c>
    </row>
    <row r="48" spans="1:11" ht="41.25" customHeight="1">
      <c r="A48" s="5">
        <v>43</v>
      </c>
      <c r="B48" s="41" t="s">
        <v>367</v>
      </c>
      <c r="C48" s="45" t="s">
        <v>368</v>
      </c>
      <c r="D48" s="42" t="s">
        <v>31</v>
      </c>
      <c r="E48" s="43">
        <v>140</v>
      </c>
      <c r="F48" s="43">
        <v>70</v>
      </c>
      <c r="G48" s="42" t="s">
        <v>32</v>
      </c>
      <c r="H48" s="42" t="s">
        <v>369</v>
      </c>
      <c r="I48" s="42" t="s">
        <v>370</v>
      </c>
      <c r="J48" s="42" t="s">
        <v>371</v>
      </c>
      <c r="K48" s="44" t="s">
        <v>372</v>
      </c>
    </row>
    <row r="49" spans="1:11" ht="41.25" customHeight="1">
      <c r="A49" s="5">
        <v>44</v>
      </c>
      <c r="B49" s="41" t="s">
        <v>373</v>
      </c>
      <c r="C49" s="42" t="s">
        <v>374</v>
      </c>
      <c r="D49" s="42" t="s">
        <v>41</v>
      </c>
      <c r="E49" s="43">
        <v>200</v>
      </c>
      <c r="F49" s="43">
        <v>100</v>
      </c>
      <c r="G49" s="42" t="s">
        <v>93</v>
      </c>
      <c r="H49" s="42" t="s">
        <v>375</v>
      </c>
      <c r="I49" s="42" t="s">
        <v>376</v>
      </c>
      <c r="J49" s="42" t="s">
        <v>377</v>
      </c>
      <c r="K49" s="44" t="s">
        <v>105</v>
      </c>
    </row>
    <row r="50" spans="1:11" ht="41.25" customHeight="1">
      <c r="A50" s="5">
        <v>45</v>
      </c>
      <c r="B50" s="41" t="s">
        <v>378</v>
      </c>
      <c r="C50" s="42" t="s">
        <v>379</v>
      </c>
      <c r="D50" s="42" t="s">
        <v>33</v>
      </c>
      <c r="E50" s="43">
        <v>60</v>
      </c>
      <c r="F50" s="43">
        <v>30</v>
      </c>
      <c r="G50" s="42" t="s">
        <v>99</v>
      </c>
      <c r="H50" s="42" t="s">
        <v>380</v>
      </c>
      <c r="I50" s="42" t="s">
        <v>381</v>
      </c>
      <c r="J50" s="42"/>
      <c r="K50" s="44"/>
    </row>
    <row r="51" spans="1:11" ht="41.25" customHeight="1">
      <c r="A51" s="5">
        <v>46</v>
      </c>
      <c r="B51" s="41" t="s">
        <v>382</v>
      </c>
      <c r="C51" s="42" t="s">
        <v>383</v>
      </c>
      <c r="D51" s="42" t="s">
        <v>31</v>
      </c>
      <c r="E51" s="43">
        <v>140</v>
      </c>
      <c r="F51" s="43">
        <v>70</v>
      </c>
      <c r="G51" s="42" t="s">
        <v>42</v>
      </c>
      <c r="H51" s="42" t="s">
        <v>384</v>
      </c>
      <c r="I51" s="42" t="s">
        <v>385</v>
      </c>
      <c r="J51" s="42" t="s">
        <v>386</v>
      </c>
      <c r="K51" s="44" t="s">
        <v>387</v>
      </c>
    </row>
    <row r="52" spans="1:11" ht="41.25" customHeight="1">
      <c r="A52" s="5">
        <v>47</v>
      </c>
      <c r="B52" s="41" t="s">
        <v>45</v>
      </c>
      <c r="C52" s="42" t="s">
        <v>388</v>
      </c>
      <c r="D52" s="42" t="s">
        <v>255</v>
      </c>
      <c r="E52" s="43">
        <v>40</v>
      </c>
      <c r="F52" s="43">
        <v>20</v>
      </c>
      <c r="G52" s="42" t="s">
        <v>46</v>
      </c>
      <c r="H52" s="42" t="s">
        <v>389</v>
      </c>
      <c r="I52" s="42" t="s">
        <v>390</v>
      </c>
      <c r="J52" s="42" t="s">
        <v>390</v>
      </c>
      <c r="K52" s="44" t="s">
        <v>47</v>
      </c>
    </row>
    <row r="53" spans="1:11" ht="41.25" customHeight="1">
      <c r="A53" s="5">
        <v>48</v>
      </c>
      <c r="B53" s="41" t="s">
        <v>391</v>
      </c>
      <c r="C53" s="42" t="s">
        <v>392</v>
      </c>
      <c r="D53" s="42" t="s">
        <v>31</v>
      </c>
      <c r="E53" s="43">
        <v>140</v>
      </c>
      <c r="F53" s="43">
        <v>70</v>
      </c>
      <c r="G53" s="42" t="s">
        <v>117</v>
      </c>
      <c r="H53" s="42" t="s">
        <v>393</v>
      </c>
      <c r="I53" s="42" t="s">
        <v>394</v>
      </c>
      <c r="J53" s="42" t="s">
        <v>395</v>
      </c>
      <c r="K53" s="44" t="s">
        <v>396</v>
      </c>
    </row>
    <row r="54" spans="1:11" ht="41.25" customHeight="1">
      <c r="A54" s="5">
        <v>49</v>
      </c>
      <c r="B54" s="41" t="s">
        <v>397</v>
      </c>
      <c r="C54" s="42" t="s">
        <v>398</v>
      </c>
      <c r="D54" s="42" t="s">
        <v>33</v>
      </c>
      <c r="E54" s="43">
        <v>60</v>
      </c>
      <c r="F54" s="43">
        <v>30</v>
      </c>
      <c r="G54" s="42" t="s">
        <v>35</v>
      </c>
      <c r="H54" s="42" t="s">
        <v>399</v>
      </c>
      <c r="I54" s="42" t="s">
        <v>400</v>
      </c>
      <c r="J54" s="42"/>
      <c r="K54" s="44"/>
    </row>
    <row r="55" spans="1:11" ht="41.25" customHeight="1">
      <c r="A55" s="5">
        <v>50</v>
      </c>
      <c r="B55" s="41" t="s">
        <v>401</v>
      </c>
      <c r="C55" s="45" t="s">
        <v>402</v>
      </c>
      <c r="D55" s="42" t="s">
        <v>33</v>
      </c>
      <c r="E55" s="43">
        <v>60</v>
      </c>
      <c r="F55" s="43">
        <v>30</v>
      </c>
      <c r="G55" s="42" t="s">
        <v>35</v>
      </c>
      <c r="H55" s="42" t="s">
        <v>403</v>
      </c>
      <c r="I55" s="42" t="s">
        <v>404</v>
      </c>
      <c r="J55" s="42" t="s">
        <v>404</v>
      </c>
      <c r="K55" s="44" t="s">
        <v>405</v>
      </c>
    </row>
    <row r="56" spans="1:11" ht="41.25" customHeight="1">
      <c r="A56" s="5">
        <v>51</v>
      </c>
      <c r="B56" s="41" t="s">
        <v>406</v>
      </c>
      <c r="C56" s="42" t="s">
        <v>407</v>
      </c>
      <c r="D56" s="42" t="s">
        <v>33</v>
      </c>
      <c r="E56" s="43">
        <v>60</v>
      </c>
      <c r="F56" s="43">
        <v>30</v>
      </c>
      <c r="G56" s="42" t="s">
        <v>68</v>
      </c>
      <c r="H56" s="42" t="s">
        <v>408</v>
      </c>
      <c r="I56" s="42" t="s">
        <v>409</v>
      </c>
      <c r="J56" s="42" t="s">
        <v>409</v>
      </c>
      <c r="K56" s="44"/>
    </row>
    <row r="57" spans="1:11" ht="41.25" customHeight="1">
      <c r="A57" s="5">
        <v>52</v>
      </c>
      <c r="B57" s="41" t="s">
        <v>410</v>
      </c>
      <c r="C57" s="42" t="s">
        <v>411</v>
      </c>
      <c r="D57" s="42" t="s">
        <v>43</v>
      </c>
      <c r="E57" s="43">
        <v>50</v>
      </c>
      <c r="F57" s="43">
        <v>25</v>
      </c>
      <c r="G57" s="42" t="s">
        <v>50</v>
      </c>
      <c r="H57" s="42" t="s">
        <v>412</v>
      </c>
      <c r="I57" s="42" t="s">
        <v>413</v>
      </c>
      <c r="J57" s="42" t="s">
        <v>414</v>
      </c>
      <c r="K57" s="44"/>
    </row>
    <row r="58" spans="1:11" ht="41.25" customHeight="1">
      <c r="A58" s="5">
        <v>53</v>
      </c>
      <c r="B58" s="41" t="s">
        <v>415</v>
      </c>
      <c r="C58" s="42" t="s">
        <v>416</v>
      </c>
      <c r="D58" s="42" t="s">
        <v>33</v>
      </c>
      <c r="E58" s="43">
        <v>60</v>
      </c>
      <c r="F58" s="43">
        <v>30</v>
      </c>
      <c r="G58" s="42" t="s">
        <v>88</v>
      </c>
      <c r="H58" s="42" t="s">
        <v>417</v>
      </c>
      <c r="I58" s="42" t="s">
        <v>418</v>
      </c>
      <c r="J58" s="42" t="s">
        <v>418</v>
      </c>
      <c r="K58" s="44"/>
    </row>
    <row r="59" spans="1:11" ht="41.25" customHeight="1">
      <c r="A59" s="5">
        <v>54</v>
      </c>
      <c r="B59" s="41" t="s">
        <v>419</v>
      </c>
      <c r="C59" s="42" t="s">
        <v>420</v>
      </c>
      <c r="D59" s="42" t="s">
        <v>43</v>
      </c>
      <c r="E59" s="43">
        <v>50</v>
      </c>
      <c r="F59" s="43">
        <v>25</v>
      </c>
      <c r="G59" s="42" t="s">
        <v>52</v>
      </c>
      <c r="H59" s="42" t="s">
        <v>421</v>
      </c>
      <c r="I59" s="42" t="s">
        <v>422</v>
      </c>
      <c r="J59" s="42" t="s">
        <v>423</v>
      </c>
      <c r="K59" s="44" t="s">
        <v>53</v>
      </c>
    </row>
    <row r="60" spans="1:11" ht="41.25" customHeight="1">
      <c r="A60" s="5">
        <v>55</v>
      </c>
      <c r="B60" s="41" t="s">
        <v>424</v>
      </c>
      <c r="C60" s="42" t="s">
        <v>425</v>
      </c>
      <c r="D60" s="42" t="s">
        <v>43</v>
      </c>
      <c r="E60" s="43">
        <v>50</v>
      </c>
      <c r="F60" s="43">
        <v>25</v>
      </c>
      <c r="G60" s="42" t="s">
        <v>84</v>
      </c>
      <c r="H60" s="42" t="s">
        <v>426</v>
      </c>
      <c r="I60" s="42" t="s">
        <v>427</v>
      </c>
      <c r="J60" s="42" t="s">
        <v>428</v>
      </c>
      <c r="K60" s="44" t="s">
        <v>85</v>
      </c>
    </row>
    <row r="61" spans="1:11" ht="41.25" customHeight="1">
      <c r="A61" s="5">
        <v>56</v>
      </c>
      <c r="B61" s="41" t="s">
        <v>429</v>
      </c>
      <c r="C61" s="42" t="s">
        <v>430</v>
      </c>
      <c r="D61" s="42" t="s">
        <v>33</v>
      </c>
      <c r="E61" s="43">
        <v>60</v>
      </c>
      <c r="F61" s="43">
        <v>30</v>
      </c>
      <c r="G61" s="42" t="s">
        <v>59</v>
      </c>
      <c r="H61" s="42" t="s">
        <v>431</v>
      </c>
      <c r="I61" s="42" t="s">
        <v>432</v>
      </c>
      <c r="J61" s="42" t="s">
        <v>433</v>
      </c>
      <c r="K61" s="44" t="s">
        <v>60</v>
      </c>
    </row>
    <row r="62" spans="1:11" ht="41.25" customHeight="1">
      <c r="A62" s="5">
        <v>57</v>
      </c>
      <c r="B62" s="41" t="s">
        <v>434</v>
      </c>
      <c r="C62" s="42" t="s">
        <v>435</v>
      </c>
      <c r="D62" s="42" t="s">
        <v>33</v>
      </c>
      <c r="E62" s="43">
        <v>60</v>
      </c>
      <c r="F62" s="43">
        <v>30</v>
      </c>
      <c r="G62" s="42" t="s">
        <v>69</v>
      </c>
      <c r="H62" s="42" t="s">
        <v>436</v>
      </c>
      <c r="I62" s="42" t="s">
        <v>437</v>
      </c>
      <c r="J62" s="42"/>
      <c r="K62" s="44" t="s">
        <v>438</v>
      </c>
    </row>
    <row r="63" spans="1:11" ht="41.25" customHeight="1">
      <c r="A63" s="5">
        <v>58</v>
      </c>
      <c r="B63" s="41" t="s">
        <v>439</v>
      </c>
      <c r="C63" s="42" t="s">
        <v>440</v>
      </c>
      <c r="D63" s="42" t="s">
        <v>33</v>
      </c>
      <c r="E63" s="43">
        <v>60</v>
      </c>
      <c r="F63" s="43">
        <v>30</v>
      </c>
      <c r="G63" s="42" t="s">
        <v>35</v>
      </c>
      <c r="H63" s="42" t="s">
        <v>441</v>
      </c>
      <c r="I63" s="42" t="s">
        <v>442</v>
      </c>
      <c r="J63" s="42" t="s">
        <v>443</v>
      </c>
      <c r="K63" s="44" t="s">
        <v>444</v>
      </c>
    </row>
    <row r="64" spans="1:11" ht="41.25" customHeight="1">
      <c r="A64" s="5">
        <v>59</v>
      </c>
      <c r="B64" s="41" t="s">
        <v>445</v>
      </c>
      <c r="C64" s="42" t="s">
        <v>446</v>
      </c>
      <c r="D64" s="42" t="s">
        <v>33</v>
      </c>
      <c r="E64" s="43">
        <v>60</v>
      </c>
      <c r="F64" s="43">
        <v>30</v>
      </c>
      <c r="G64" s="42" t="s">
        <v>58</v>
      </c>
      <c r="H64" s="42" t="s">
        <v>447</v>
      </c>
      <c r="I64" s="42" t="s">
        <v>448</v>
      </c>
      <c r="J64" s="42" t="s">
        <v>449</v>
      </c>
      <c r="K64" s="44" t="s">
        <v>450</v>
      </c>
    </row>
    <row r="65" spans="1:11" ht="41.25" customHeight="1">
      <c r="A65" s="5">
        <v>60</v>
      </c>
      <c r="B65" s="41" t="s">
        <v>71</v>
      </c>
      <c r="C65" s="42" t="s">
        <v>451</v>
      </c>
      <c r="D65" s="42" t="s">
        <v>33</v>
      </c>
      <c r="E65" s="43">
        <v>60</v>
      </c>
      <c r="F65" s="43">
        <v>30</v>
      </c>
      <c r="G65" s="42" t="s">
        <v>72</v>
      </c>
      <c r="H65" s="42" t="s">
        <v>452</v>
      </c>
      <c r="I65" s="42" t="s">
        <v>453</v>
      </c>
      <c r="J65" s="42" t="s">
        <v>454</v>
      </c>
      <c r="K65" s="44" t="s">
        <v>455</v>
      </c>
    </row>
    <row r="66" spans="1:11" ht="41.25" customHeight="1">
      <c r="A66" s="5">
        <v>61</v>
      </c>
      <c r="B66" s="41" t="s">
        <v>456</v>
      </c>
      <c r="C66" s="42" t="s">
        <v>457</v>
      </c>
      <c r="D66" s="42" t="s">
        <v>255</v>
      </c>
      <c r="E66" s="43">
        <v>40</v>
      </c>
      <c r="F66" s="43">
        <v>20</v>
      </c>
      <c r="G66" s="42" t="s">
        <v>38</v>
      </c>
      <c r="H66" s="42" t="s">
        <v>458</v>
      </c>
      <c r="I66" s="42" t="s">
        <v>459</v>
      </c>
      <c r="J66" s="42" t="s">
        <v>460</v>
      </c>
      <c r="K66" s="44" t="s">
        <v>83</v>
      </c>
    </row>
    <row r="67" spans="1:11" ht="41.25" customHeight="1">
      <c r="A67" s="5">
        <v>62</v>
      </c>
      <c r="B67" s="41" t="s">
        <v>461</v>
      </c>
      <c r="C67" s="42" t="s">
        <v>462</v>
      </c>
      <c r="D67" s="42" t="s">
        <v>255</v>
      </c>
      <c r="E67" s="43">
        <v>40</v>
      </c>
      <c r="F67" s="43">
        <v>20</v>
      </c>
      <c r="G67" s="42" t="s">
        <v>66</v>
      </c>
      <c r="H67" s="42" t="s">
        <v>463</v>
      </c>
      <c r="I67" s="42" t="s">
        <v>464</v>
      </c>
      <c r="J67" s="42" t="s">
        <v>464</v>
      </c>
      <c r="K67" s="44" t="s">
        <v>67</v>
      </c>
    </row>
    <row r="68" spans="1:11" ht="41.25" customHeight="1">
      <c r="A68" s="5">
        <v>63</v>
      </c>
      <c r="B68" s="41" t="s">
        <v>465</v>
      </c>
      <c r="C68" s="42" t="s">
        <v>466</v>
      </c>
      <c r="D68" s="42" t="s">
        <v>33</v>
      </c>
      <c r="E68" s="43">
        <v>60</v>
      </c>
      <c r="F68" s="43">
        <v>30</v>
      </c>
      <c r="G68" s="42" t="s">
        <v>35</v>
      </c>
      <c r="H68" s="42" t="s">
        <v>467</v>
      </c>
      <c r="I68" s="42" t="s">
        <v>468</v>
      </c>
      <c r="J68" s="42"/>
      <c r="K68" s="44" t="s">
        <v>469</v>
      </c>
    </row>
    <row r="69" spans="1:11" ht="41.25" customHeight="1">
      <c r="A69" s="5">
        <v>64</v>
      </c>
      <c r="B69" s="41" t="s">
        <v>470</v>
      </c>
      <c r="C69" s="42" t="s">
        <v>471</v>
      </c>
      <c r="D69" s="42" t="s">
        <v>33</v>
      </c>
      <c r="E69" s="43">
        <v>60</v>
      </c>
      <c r="F69" s="43">
        <v>30</v>
      </c>
      <c r="G69" s="42" t="s">
        <v>34</v>
      </c>
      <c r="H69" s="42" t="s">
        <v>472</v>
      </c>
      <c r="I69" s="42" t="s">
        <v>473</v>
      </c>
      <c r="J69" s="42"/>
      <c r="K69" s="44" t="s">
        <v>474</v>
      </c>
    </row>
    <row r="70" spans="1:11" ht="41.25" customHeight="1">
      <c r="A70" s="5">
        <v>65</v>
      </c>
      <c r="B70" s="41" t="s">
        <v>475</v>
      </c>
      <c r="C70" s="42" t="s">
        <v>476</v>
      </c>
      <c r="D70" s="42" t="s">
        <v>33</v>
      </c>
      <c r="E70" s="43">
        <v>60</v>
      </c>
      <c r="F70" s="43">
        <v>30</v>
      </c>
      <c r="G70" s="42" t="s">
        <v>35</v>
      </c>
      <c r="H70" s="42" t="s">
        <v>477</v>
      </c>
      <c r="I70" s="42" t="s">
        <v>478</v>
      </c>
      <c r="J70" s="42"/>
      <c r="K70" s="44" t="s">
        <v>479</v>
      </c>
    </row>
    <row r="71" spans="1:11" ht="41.25" customHeight="1">
      <c r="A71" s="5">
        <v>66</v>
      </c>
      <c r="B71" s="41" t="s">
        <v>480</v>
      </c>
      <c r="C71" s="42" t="s">
        <v>481</v>
      </c>
      <c r="D71" s="42" t="s">
        <v>49</v>
      </c>
      <c r="E71" s="43">
        <v>70</v>
      </c>
      <c r="F71" s="43">
        <v>35</v>
      </c>
      <c r="G71" s="42" t="s">
        <v>108</v>
      </c>
      <c r="H71" s="42" t="s">
        <v>482</v>
      </c>
      <c r="I71" s="42" t="s">
        <v>483</v>
      </c>
      <c r="J71" s="42" t="s">
        <v>484</v>
      </c>
      <c r="K71" s="44" t="s">
        <v>109</v>
      </c>
    </row>
    <row r="72" spans="1:11" ht="41.25" customHeight="1">
      <c r="A72" s="5">
        <v>67</v>
      </c>
      <c r="B72" s="41" t="s">
        <v>485</v>
      </c>
      <c r="C72" s="42" t="s">
        <v>486</v>
      </c>
      <c r="D72" s="42" t="s">
        <v>61</v>
      </c>
      <c r="E72" s="43">
        <v>80</v>
      </c>
      <c r="F72" s="43">
        <v>40</v>
      </c>
      <c r="G72" s="42" t="s">
        <v>35</v>
      </c>
      <c r="H72" s="42" t="s">
        <v>487</v>
      </c>
      <c r="I72" s="42" t="s">
        <v>488</v>
      </c>
      <c r="J72" s="42"/>
      <c r="K72" s="44" t="s">
        <v>489</v>
      </c>
    </row>
    <row r="73" spans="1:11" ht="41.25" customHeight="1">
      <c r="A73" s="5">
        <v>68</v>
      </c>
      <c r="B73" s="41" t="s">
        <v>490</v>
      </c>
      <c r="C73" s="42" t="s">
        <v>491</v>
      </c>
      <c r="D73" s="42" t="s">
        <v>33</v>
      </c>
      <c r="E73" s="43">
        <v>60</v>
      </c>
      <c r="F73" s="43">
        <v>30</v>
      </c>
      <c r="G73" s="42" t="s">
        <v>35</v>
      </c>
      <c r="H73" s="42" t="s">
        <v>492</v>
      </c>
      <c r="I73" s="42" t="s">
        <v>493</v>
      </c>
      <c r="J73" s="42" t="s">
        <v>493</v>
      </c>
      <c r="K73" s="44" t="s">
        <v>70</v>
      </c>
    </row>
    <row r="74" spans="1:11" ht="41.25" customHeight="1">
      <c r="A74" s="5">
        <v>69</v>
      </c>
      <c r="B74" s="41" t="s">
        <v>494</v>
      </c>
      <c r="C74" s="42" t="s">
        <v>495</v>
      </c>
      <c r="D74" s="42" t="s">
        <v>33</v>
      </c>
      <c r="E74" s="43">
        <v>60</v>
      </c>
      <c r="F74" s="43">
        <v>30</v>
      </c>
      <c r="G74" s="42" t="s">
        <v>63</v>
      </c>
      <c r="H74" s="42" t="s">
        <v>496</v>
      </c>
      <c r="I74" s="42" t="s">
        <v>497</v>
      </c>
      <c r="J74" s="42" t="s">
        <v>498</v>
      </c>
      <c r="K74" s="44" t="s">
        <v>100</v>
      </c>
    </row>
    <row r="75" spans="1:11" ht="41.25" customHeight="1">
      <c r="A75" s="5">
        <v>70</v>
      </c>
      <c r="B75" s="41" t="s">
        <v>499</v>
      </c>
      <c r="C75" s="42" t="s">
        <v>500</v>
      </c>
      <c r="D75" s="42" t="s">
        <v>33</v>
      </c>
      <c r="E75" s="43">
        <v>60</v>
      </c>
      <c r="F75" s="43">
        <v>30</v>
      </c>
      <c r="G75" s="42" t="s">
        <v>36</v>
      </c>
      <c r="H75" s="42" t="s">
        <v>501</v>
      </c>
      <c r="I75" s="42" t="s">
        <v>502</v>
      </c>
      <c r="J75" s="42" t="s">
        <v>503</v>
      </c>
      <c r="K75" s="44" t="s">
        <v>37</v>
      </c>
    </row>
    <row r="76" spans="1:11" ht="41.25" customHeight="1">
      <c r="A76" s="5">
        <v>71</v>
      </c>
      <c r="B76" s="41" t="s">
        <v>504</v>
      </c>
      <c r="C76" s="42" t="s">
        <v>505</v>
      </c>
      <c r="D76" s="42" t="s">
        <v>33</v>
      </c>
      <c r="E76" s="43">
        <v>60</v>
      </c>
      <c r="F76" s="43">
        <v>30</v>
      </c>
      <c r="G76" s="42" t="s">
        <v>35</v>
      </c>
      <c r="H76" s="42" t="s">
        <v>506</v>
      </c>
      <c r="I76" s="42" t="s">
        <v>507</v>
      </c>
      <c r="J76" s="42" t="s">
        <v>508</v>
      </c>
      <c r="K76" s="44" t="s">
        <v>509</v>
      </c>
    </row>
    <row r="77" spans="1:11" ht="41.25" customHeight="1">
      <c r="A77" s="5">
        <v>72</v>
      </c>
      <c r="B77" s="41" t="s">
        <v>510</v>
      </c>
      <c r="C77" s="42" t="s">
        <v>505</v>
      </c>
      <c r="D77" s="42" t="s">
        <v>33</v>
      </c>
      <c r="E77" s="43">
        <v>60</v>
      </c>
      <c r="F77" s="43">
        <v>30</v>
      </c>
      <c r="G77" s="42" t="s">
        <v>87</v>
      </c>
      <c r="H77" s="42" t="s">
        <v>511</v>
      </c>
      <c r="I77" s="42" t="s">
        <v>512</v>
      </c>
      <c r="J77" s="42" t="s">
        <v>508</v>
      </c>
      <c r="K77" s="44" t="s">
        <v>102</v>
      </c>
    </row>
    <row r="78" spans="1:11" ht="41.25" customHeight="1">
      <c r="A78" s="5">
        <v>73</v>
      </c>
      <c r="B78" s="41" t="s">
        <v>513</v>
      </c>
      <c r="C78" s="42" t="s">
        <v>514</v>
      </c>
      <c r="D78" s="42" t="s">
        <v>31</v>
      </c>
      <c r="E78" s="43">
        <v>140</v>
      </c>
      <c r="F78" s="43">
        <v>70</v>
      </c>
      <c r="G78" s="42" t="s">
        <v>95</v>
      </c>
      <c r="H78" s="42" t="s">
        <v>515</v>
      </c>
      <c r="I78" s="42" t="s">
        <v>516</v>
      </c>
      <c r="J78" s="42" t="s">
        <v>517</v>
      </c>
      <c r="K78" s="44" t="s">
        <v>518</v>
      </c>
    </row>
    <row r="79" spans="1:11" ht="41.25" customHeight="1">
      <c r="A79" s="5">
        <v>74</v>
      </c>
      <c r="B79" s="41" t="s">
        <v>519</v>
      </c>
      <c r="C79" s="42" t="s">
        <v>520</v>
      </c>
      <c r="D79" s="42" t="s">
        <v>33</v>
      </c>
      <c r="E79" s="43">
        <v>60</v>
      </c>
      <c r="F79" s="43">
        <v>30</v>
      </c>
      <c r="G79" s="42" t="s">
        <v>38</v>
      </c>
      <c r="H79" s="42" t="s">
        <v>521</v>
      </c>
      <c r="I79" s="42" t="s">
        <v>522</v>
      </c>
      <c r="J79" s="42" t="s">
        <v>522</v>
      </c>
      <c r="K79" s="44" t="s">
        <v>39</v>
      </c>
    </row>
    <row r="80" spans="1:11" ht="41.25" customHeight="1">
      <c r="A80" s="5">
        <v>75</v>
      </c>
      <c r="B80" s="41" t="s">
        <v>523</v>
      </c>
      <c r="C80" s="42" t="s">
        <v>524</v>
      </c>
      <c r="D80" s="42" t="s">
        <v>33</v>
      </c>
      <c r="E80" s="43">
        <v>60</v>
      </c>
      <c r="F80" s="43">
        <v>30</v>
      </c>
      <c r="G80" s="42" t="s">
        <v>34</v>
      </c>
      <c r="H80" s="42" t="s">
        <v>472</v>
      </c>
      <c r="I80" s="42" t="s">
        <v>525</v>
      </c>
      <c r="J80" s="42"/>
      <c r="K80" s="44" t="s">
        <v>526</v>
      </c>
    </row>
    <row r="81" spans="1:11" ht="41.25" customHeight="1">
      <c r="A81" s="5">
        <v>76</v>
      </c>
      <c r="B81" s="41" t="s">
        <v>527</v>
      </c>
      <c r="C81" s="42" t="s">
        <v>528</v>
      </c>
      <c r="D81" s="42" t="s">
        <v>33</v>
      </c>
      <c r="E81" s="43">
        <v>60</v>
      </c>
      <c r="F81" s="43">
        <v>30</v>
      </c>
      <c r="G81" s="42" t="s">
        <v>35</v>
      </c>
      <c r="H81" s="42" t="s">
        <v>529</v>
      </c>
      <c r="I81" s="42" t="s">
        <v>530</v>
      </c>
      <c r="J81" s="42"/>
      <c r="K81" s="44" t="s">
        <v>104</v>
      </c>
    </row>
    <row r="82" spans="1:11" ht="41.25" customHeight="1">
      <c r="A82" s="5">
        <v>77</v>
      </c>
      <c r="B82" s="41" t="s">
        <v>531</v>
      </c>
      <c r="C82" s="42" t="s">
        <v>532</v>
      </c>
      <c r="D82" s="42" t="s">
        <v>86</v>
      </c>
      <c r="E82" s="43">
        <v>80</v>
      </c>
      <c r="F82" s="43">
        <v>40</v>
      </c>
      <c r="G82" s="42" t="s">
        <v>87</v>
      </c>
      <c r="H82" s="42" t="s">
        <v>533</v>
      </c>
      <c r="I82" s="42" t="s">
        <v>534</v>
      </c>
      <c r="J82" s="42" t="s">
        <v>535</v>
      </c>
      <c r="K82" s="44" t="s">
        <v>536</v>
      </c>
    </row>
    <row r="83" spans="1:11" ht="41.25" customHeight="1">
      <c r="A83" s="5">
        <v>78</v>
      </c>
      <c r="B83" s="41" t="s">
        <v>537</v>
      </c>
      <c r="C83" s="42" t="s">
        <v>538</v>
      </c>
      <c r="D83" s="42" t="s">
        <v>255</v>
      </c>
      <c r="E83" s="43">
        <v>40</v>
      </c>
      <c r="F83" s="43">
        <v>20</v>
      </c>
      <c r="G83" s="42" t="s">
        <v>107</v>
      </c>
      <c r="H83" s="42" t="s">
        <v>539</v>
      </c>
      <c r="I83" s="42" t="s">
        <v>540</v>
      </c>
      <c r="J83" s="42" t="s">
        <v>535</v>
      </c>
      <c r="K83" s="44" t="s">
        <v>536</v>
      </c>
    </row>
    <row r="84" spans="1:11" ht="41.25" customHeight="1">
      <c r="A84" s="5">
        <v>79</v>
      </c>
      <c r="B84" s="41" t="s">
        <v>541</v>
      </c>
      <c r="C84" s="42" t="s">
        <v>542</v>
      </c>
      <c r="D84" s="42" t="s">
        <v>43</v>
      </c>
      <c r="E84" s="43">
        <v>50</v>
      </c>
      <c r="F84" s="43">
        <v>25</v>
      </c>
      <c r="G84" s="42" t="s">
        <v>55</v>
      </c>
      <c r="H84" s="42" t="s">
        <v>543</v>
      </c>
      <c r="I84" s="42" t="s">
        <v>544</v>
      </c>
      <c r="J84" s="42" t="s">
        <v>545</v>
      </c>
      <c r="K84" s="44" t="s">
        <v>546</v>
      </c>
    </row>
    <row r="85" spans="1:11" ht="41.25" customHeight="1">
      <c r="A85" s="5">
        <v>80</v>
      </c>
      <c r="B85" s="41" t="s">
        <v>547</v>
      </c>
      <c r="C85" s="42" t="s">
        <v>548</v>
      </c>
      <c r="D85" s="42" t="s">
        <v>33</v>
      </c>
      <c r="E85" s="43">
        <v>60</v>
      </c>
      <c r="F85" s="43">
        <v>30</v>
      </c>
      <c r="G85" s="42" t="s">
        <v>35</v>
      </c>
      <c r="H85" s="42" t="s">
        <v>549</v>
      </c>
      <c r="I85" s="42" t="s">
        <v>550</v>
      </c>
      <c r="J85" s="42" t="s">
        <v>551</v>
      </c>
      <c r="K85" s="44" t="s">
        <v>113</v>
      </c>
    </row>
    <row r="86" spans="1:11" ht="41.25" customHeight="1">
      <c r="A86" s="5">
        <v>81</v>
      </c>
      <c r="B86" s="41" t="s">
        <v>552</v>
      </c>
      <c r="C86" s="42" t="s">
        <v>553</v>
      </c>
      <c r="D86" s="42" t="s">
        <v>33</v>
      </c>
      <c r="E86" s="43">
        <v>60</v>
      </c>
      <c r="F86" s="43">
        <v>30</v>
      </c>
      <c r="G86" s="42" t="s">
        <v>68</v>
      </c>
      <c r="H86" s="42" t="s">
        <v>554</v>
      </c>
      <c r="I86" s="42" t="s">
        <v>555</v>
      </c>
      <c r="J86" s="42" t="s">
        <v>555</v>
      </c>
      <c r="K86" s="44" t="s">
        <v>556</v>
      </c>
    </row>
    <row r="87" spans="1:11" ht="41.25" customHeight="1">
      <c r="A87" s="5">
        <v>82</v>
      </c>
      <c r="B87" s="41" t="s">
        <v>557</v>
      </c>
      <c r="C87" s="42" t="s">
        <v>558</v>
      </c>
      <c r="D87" s="42" t="s">
        <v>33</v>
      </c>
      <c r="E87" s="43">
        <v>60</v>
      </c>
      <c r="F87" s="43">
        <v>30</v>
      </c>
      <c r="G87" s="42" t="s">
        <v>99</v>
      </c>
      <c r="H87" s="42" t="s">
        <v>559</v>
      </c>
      <c r="I87" s="42" t="s">
        <v>560</v>
      </c>
      <c r="J87" s="42" t="s">
        <v>560</v>
      </c>
      <c r="K87" s="44" t="s">
        <v>561</v>
      </c>
    </row>
    <row r="88" spans="1:11" ht="41.25" customHeight="1">
      <c r="A88" s="5">
        <v>83</v>
      </c>
      <c r="B88" s="41" t="s">
        <v>91</v>
      </c>
      <c r="C88" s="42" t="s">
        <v>562</v>
      </c>
      <c r="D88" s="42" t="s">
        <v>255</v>
      </c>
      <c r="E88" s="43">
        <v>40</v>
      </c>
      <c r="F88" s="43">
        <v>20</v>
      </c>
      <c r="G88" s="42" t="s">
        <v>34</v>
      </c>
      <c r="H88" s="42" t="s">
        <v>563</v>
      </c>
      <c r="I88" s="42" t="s">
        <v>564</v>
      </c>
      <c r="J88" s="42"/>
      <c r="K88" s="44" t="s">
        <v>92</v>
      </c>
    </row>
    <row r="89" spans="1:11" ht="41.25" customHeight="1">
      <c r="A89" s="5">
        <v>84</v>
      </c>
      <c r="B89" s="41" t="s">
        <v>74</v>
      </c>
      <c r="C89" s="42" t="s">
        <v>565</v>
      </c>
      <c r="D89" s="42" t="s">
        <v>255</v>
      </c>
      <c r="E89" s="43">
        <v>40</v>
      </c>
      <c r="F89" s="43">
        <v>20</v>
      </c>
      <c r="G89" s="42" t="s">
        <v>75</v>
      </c>
      <c r="H89" s="42" t="s">
        <v>566</v>
      </c>
      <c r="I89" s="42" t="s">
        <v>76</v>
      </c>
      <c r="J89" s="42"/>
      <c r="K89" s="44" t="s">
        <v>567</v>
      </c>
    </row>
    <row r="90" spans="1:11" ht="41.25" customHeight="1">
      <c r="A90" s="5">
        <v>85</v>
      </c>
      <c r="B90" s="41" t="s">
        <v>568</v>
      </c>
      <c r="C90" s="42" t="s">
        <v>569</v>
      </c>
      <c r="D90" s="42" t="s">
        <v>255</v>
      </c>
      <c r="E90" s="43">
        <v>40</v>
      </c>
      <c r="F90" s="43">
        <v>20</v>
      </c>
      <c r="G90" s="42" t="s">
        <v>68</v>
      </c>
      <c r="H90" s="42" t="s">
        <v>570</v>
      </c>
      <c r="I90" s="42" t="s">
        <v>571</v>
      </c>
      <c r="J90" s="42"/>
      <c r="K90" s="44" t="s">
        <v>572</v>
      </c>
    </row>
    <row r="91" spans="1:11" ht="41.25" customHeight="1">
      <c r="A91" s="5">
        <v>86</v>
      </c>
      <c r="B91" s="41" t="s">
        <v>573</v>
      </c>
      <c r="C91" s="42" t="s">
        <v>574</v>
      </c>
      <c r="D91" s="42" t="s">
        <v>255</v>
      </c>
      <c r="E91" s="43">
        <v>40</v>
      </c>
      <c r="F91" s="43">
        <v>20</v>
      </c>
      <c r="G91" s="42" t="s">
        <v>35</v>
      </c>
      <c r="H91" s="42" t="s">
        <v>575</v>
      </c>
      <c r="I91" s="42" t="s">
        <v>576</v>
      </c>
      <c r="J91" s="42"/>
      <c r="K91" s="44" t="s">
        <v>48</v>
      </c>
    </row>
    <row r="92" spans="1:11" ht="41.25" customHeight="1">
      <c r="A92" s="5">
        <v>87</v>
      </c>
      <c r="B92" s="41" t="s">
        <v>577</v>
      </c>
      <c r="C92" s="42" t="s">
        <v>578</v>
      </c>
      <c r="D92" s="42" t="s">
        <v>33</v>
      </c>
      <c r="E92" s="43">
        <v>60</v>
      </c>
      <c r="F92" s="43">
        <v>30</v>
      </c>
      <c r="G92" s="42" t="s">
        <v>82</v>
      </c>
      <c r="H92" s="42" t="s">
        <v>579</v>
      </c>
      <c r="I92" s="42" t="s">
        <v>580</v>
      </c>
      <c r="J92" s="42" t="s">
        <v>581</v>
      </c>
      <c r="K92" s="44" t="s">
        <v>582</v>
      </c>
    </row>
    <row r="93" spans="1:11" ht="41.25" customHeight="1">
      <c r="A93" s="5">
        <v>88</v>
      </c>
      <c r="B93" s="41" t="s">
        <v>62</v>
      </c>
      <c r="C93" s="42" t="s">
        <v>583</v>
      </c>
      <c r="D93" s="42" t="s">
        <v>255</v>
      </c>
      <c r="E93" s="43">
        <v>40</v>
      </c>
      <c r="F93" s="43">
        <v>20</v>
      </c>
      <c r="G93" s="42" t="s">
        <v>63</v>
      </c>
      <c r="H93" s="42" t="s">
        <v>584</v>
      </c>
      <c r="I93" s="42" t="s">
        <v>585</v>
      </c>
      <c r="J93" s="42" t="s">
        <v>585</v>
      </c>
      <c r="K93" s="44" t="s">
        <v>64</v>
      </c>
    </row>
    <row r="94" spans="1:11" ht="41.25" customHeight="1">
      <c r="A94" s="5">
        <v>89</v>
      </c>
      <c r="B94" s="41" t="s">
        <v>586</v>
      </c>
      <c r="C94" s="42" t="s">
        <v>587</v>
      </c>
      <c r="D94" s="42" t="s">
        <v>33</v>
      </c>
      <c r="E94" s="43">
        <v>60</v>
      </c>
      <c r="F94" s="43">
        <v>30</v>
      </c>
      <c r="G94" s="42" t="s">
        <v>34</v>
      </c>
      <c r="H94" s="42" t="s">
        <v>588</v>
      </c>
      <c r="I94" s="42" t="s">
        <v>589</v>
      </c>
      <c r="J94" s="42" t="s">
        <v>590</v>
      </c>
      <c r="K94" s="44" t="s">
        <v>591</v>
      </c>
    </row>
    <row r="95" spans="1:11" ht="41.25" customHeight="1">
      <c r="A95" s="5">
        <v>90</v>
      </c>
      <c r="B95" s="41" t="s">
        <v>592</v>
      </c>
      <c r="C95" s="42" t="s">
        <v>368</v>
      </c>
      <c r="D95" s="42" t="s">
        <v>43</v>
      </c>
      <c r="E95" s="43">
        <v>50</v>
      </c>
      <c r="F95" s="43">
        <v>25</v>
      </c>
      <c r="G95" s="42" t="s">
        <v>52</v>
      </c>
      <c r="H95" s="42" t="s">
        <v>593</v>
      </c>
      <c r="I95" s="42" t="s">
        <v>594</v>
      </c>
      <c r="J95" s="42"/>
      <c r="K95" s="44" t="s">
        <v>372</v>
      </c>
    </row>
    <row r="96" spans="1:11" ht="41.25" customHeight="1">
      <c r="A96" s="5">
        <v>91</v>
      </c>
      <c r="B96" s="41" t="s">
        <v>595</v>
      </c>
      <c r="C96" s="42" t="s">
        <v>596</v>
      </c>
      <c r="D96" s="42" t="s">
        <v>43</v>
      </c>
      <c r="E96" s="43">
        <v>50</v>
      </c>
      <c r="F96" s="43">
        <v>25</v>
      </c>
      <c r="G96" s="42" t="s">
        <v>52</v>
      </c>
      <c r="H96" s="42" t="s">
        <v>597</v>
      </c>
      <c r="I96" s="42" t="s">
        <v>598</v>
      </c>
      <c r="J96" s="42" t="s">
        <v>599</v>
      </c>
      <c r="K96" s="44" t="s">
        <v>81</v>
      </c>
    </row>
    <row r="97" spans="1:11" ht="41.25" customHeight="1">
      <c r="A97" s="5">
        <v>92</v>
      </c>
      <c r="B97" s="41" t="s">
        <v>600</v>
      </c>
      <c r="C97" s="42" t="s">
        <v>601</v>
      </c>
      <c r="D97" s="42" t="s">
        <v>33</v>
      </c>
      <c r="E97" s="43">
        <v>60</v>
      </c>
      <c r="F97" s="43">
        <v>30</v>
      </c>
      <c r="G97" s="42" t="s">
        <v>602</v>
      </c>
      <c r="H97" s="42" t="s">
        <v>603</v>
      </c>
      <c r="I97" s="42" t="s">
        <v>604</v>
      </c>
      <c r="J97" s="42"/>
      <c r="K97" s="44"/>
    </row>
    <row r="98" spans="1:11" ht="41.25" customHeight="1">
      <c r="A98" s="5">
        <v>93</v>
      </c>
      <c r="B98" s="41" t="s">
        <v>605</v>
      </c>
      <c r="C98" s="42" t="s">
        <v>606</v>
      </c>
      <c r="D98" s="42" t="s">
        <v>61</v>
      </c>
      <c r="E98" s="43">
        <v>80</v>
      </c>
      <c r="F98" s="43">
        <v>40</v>
      </c>
      <c r="G98" s="42" t="s">
        <v>94</v>
      </c>
      <c r="H98" s="42" t="s">
        <v>746</v>
      </c>
      <c r="I98" s="42" t="s">
        <v>607</v>
      </c>
      <c r="J98" s="42" t="s">
        <v>607</v>
      </c>
      <c r="K98" s="44"/>
    </row>
    <row r="99" spans="1:11" ht="41.25" customHeight="1">
      <c r="A99" s="5">
        <v>94</v>
      </c>
      <c r="B99" s="41" t="s">
        <v>608</v>
      </c>
      <c r="C99" s="42" t="s">
        <v>609</v>
      </c>
      <c r="D99" s="42" t="s">
        <v>33</v>
      </c>
      <c r="E99" s="43">
        <v>60</v>
      </c>
      <c r="F99" s="43">
        <v>30</v>
      </c>
      <c r="G99" s="42" t="s">
        <v>34</v>
      </c>
      <c r="H99" s="42" t="s">
        <v>747</v>
      </c>
      <c r="I99" s="42" t="s">
        <v>73</v>
      </c>
      <c r="J99" s="42"/>
      <c r="K99" s="44" t="s">
        <v>610</v>
      </c>
    </row>
    <row r="100" spans="1:11" ht="41.25" customHeight="1">
      <c r="A100" s="5">
        <v>95</v>
      </c>
      <c r="B100" s="41" t="s">
        <v>748</v>
      </c>
      <c r="C100" s="42" t="s">
        <v>749</v>
      </c>
      <c r="D100" s="42" t="s">
        <v>41</v>
      </c>
      <c r="E100" s="43">
        <v>60</v>
      </c>
      <c r="F100" s="43">
        <v>30</v>
      </c>
      <c r="G100" s="42" t="s">
        <v>68</v>
      </c>
      <c r="H100" s="42" t="s">
        <v>750</v>
      </c>
      <c r="I100" s="42" t="s">
        <v>751</v>
      </c>
      <c r="J100" s="42" t="s">
        <v>752</v>
      </c>
      <c r="K100" s="63" t="s">
        <v>753</v>
      </c>
    </row>
    <row r="101" spans="1:11" ht="41.25" customHeight="1">
      <c r="A101" s="5">
        <v>96</v>
      </c>
      <c r="B101" s="41" t="s">
        <v>754</v>
      </c>
      <c r="C101" s="42" t="s">
        <v>755</v>
      </c>
      <c r="D101" s="42" t="s">
        <v>33</v>
      </c>
      <c r="E101" s="43">
        <v>60</v>
      </c>
      <c r="F101" s="43">
        <v>30</v>
      </c>
      <c r="G101" s="42" t="s">
        <v>756</v>
      </c>
      <c r="H101" s="42" t="s">
        <v>757</v>
      </c>
      <c r="I101" s="42" t="s">
        <v>758</v>
      </c>
      <c r="J101" s="42"/>
      <c r="K101" s="44" t="s">
        <v>759</v>
      </c>
    </row>
    <row r="102" spans="1:11" ht="41.25" customHeight="1">
      <c r="A102" s="5">
        <v>97</v>
      </c>
      <c r="B102" s="41" t="s">
        <v>760</v>
      </c>
      <c r="C102" s="42" t="s">
        <v>761</v>
      </c>
      <c r="D102" s="42" t="s">
        <v>33</v>
      </c>
      <c r="E102" s="43">
        <v>60</v>
      </c>
      <c r="F102" s="43">
        <v>30</v>
      </c>
      <c r="G102" s="42" t="s">
        <v>35</v>
      </c>
      <c r="H102" s="42" t="s">
        <v>762</v>
      </c>
      <c r="I102" s="42" t="s">
        <v>763</v>
      </c>
      <c r="J102" s="42" t="s">
        <v>763</v>
      </c>
      <c r="K102" s="44" t="s">
        <v>764</v>
      </c>
    </row>
    <row r="103" spans="1:11" ht="41.25" customHeight="1">
      <c r="A103" s="5">
        <v>98</v>
      </c>
      <c r="B103" s="41" t="s">
        <v>765</v>
      </c>
      <c r="C103" s="42" t="s">
        <v>766</v>
      </c>
      <c r="D103" s="42" t="s">
        <v>61</v>
      </c>
      <c r="E103" s="43">
        <v>80</v>
      </c>
      <c r="F103" s="43">
        <v>40</v>
      </c>
      <c r="G103" s="42" t="s">
        <v>767</v>
      </c>
      <c r="H103" s="42" t="s">
        <v>768</v>
      </c>
      <c r="I103" s="42" t="s">
        <v>769</v>
      </c>
      <c r="J103" s="42" t="s">
        <v>770</v>
      </c>
      <c r="K103" s="44" t="s">
        <v>771</v>
      </c>
    </row>
    <row r="104" spans="1:11" ht="41.25" customHeight="1">
      <c r="A104" s="5">
        <v>99</v>
      </c>
      <c r="B104" s="41" t="s">
        <v>772</v>
      </c>
      <c r="C104" s="42" t="s">
        <v>773</v>
      </c>
      <c r="D104" s="42" t="s">
        <v>260</v>
      </c>
      <c r="E104" s="43">
        <v>60</v>
      </c>
      <c r="F104" s="43">
        <v>30</v>
      </c>
      <c r="G104" s="42" t="s">
        <v>112</v>
      </c>
      <c r="H104" s="42" t="s">
        <v>774</v>
      </c>
      <c r="I104" s="42" t="s">
        <v>775</v>
      </c>
      <c r="J104" s="42" t="s">
        <v>776</v>
      </c>
      <c r="K104" s="44" t="s">
        <v>730</v>
      </c>
    </row>
    <row r="105" spans="1:11" ht="42" customHeight="1">
      <c r="A105" s="5">
        <v>100</v>
      </c>
      <c r="B105" s="41" t="s">
        <v>777</v>
      </c>
      <c r="C105" s="42" t="s">
        <v>778</v>
      </c>
      <c r="D105" s="42" t="s">
        <v>260</v>
      </c>
      <c r="E105" s="43">
        <v>60</v>
      </c>
      <c r="F105" s="43">
        <v>30</v>
      </c>
      <c r="G105" s="42" t="s">
        <v>724</v>
      </c>
      <c r="H105" s="42" t="s">
        <v>779</v>
      </c>
      <c r="I105" s="42" t="s">
        <v>780</v>
      </c>
      <c r="J105" s="42" t="s">
        <v>781</v>
      </c>
      <c r="K105" s="44" t="s">
        <v>726</v>
      </c>
    </row>
    <row r="106" spans="1:11" ht="42" customHeight="1">
      <c r="A106" s="5">
        <v>101</v>
      </c>
      <c r="B106" s="41" t="s">
        <v>782</v>
      </c>
      <c r="C106" s="42" t="s">
        <v>783</v>
      </c>
      <c r="D106" s="42" t="s">
        <v>260</v>
      </c>
      <c r="E106" s="43">
        <v>60</v>
      </c>
      <c r="F106" s="43">
        <v>30</v>
      </c>
      <c r="G106" s="42" t="s">
        <v>57</v>
      </c>
      <c r="H106" s="42" t="s">
        <v>784</v>
      </c>
      <c r="I106" s="42" t="s">
        <v>785</v>
      </c>
      <c r="J106" s="42" t="s">
        <v>786</v>
      </c>
      <c r="K106" s="44"/>
    </row>
    <row r="107" spans="1:11" ht="42" customHeight="1">
      <c r="A107" s="5">
        <v>102</v>
      </c>
      <c r="B107" s="41" t="s">
        <v>787</v>
      </c>
      <c r="C107" s="42" t="s">
        <v>788</v>
      </c>
      <c r="D107" s="42" t="s">
        <v>33</v>
      </c>
      <c r="E107" s="43">
        <v>60</v>
      </c>
      <c r="F107" s="43">
        <v>30</v>
      </c>
      <c r="G107" s="42" t="s">
        <v>68</v>
      </c>
      <c r="H107" s="42" t="s">
        <v>789</v>
      </c>
      <c r="I107" s="42" t="s">
        <v>790</v>
      </c>
      <c r="J107" s="42"/>
      <c r="K107" s="44" t="s">
        <v>791</v>
      </c>
    </row>
    <row r="108" spans="1:11" ht="42" customHeight="1">
      <c r="A108" s="5">
        <v>103</v>
      </c>
      <c r="B108" s="41" t="s">
        <v>792</v>
      </c>
      <c r="C108" s="42" t="s">
        <v>793</v>
      </c>
      <c r="D108" s="42" t="s">
        <v>33</v>
      </c>
      <c r="E108" s="43">
        <v>60</v>
      </c>
      <c r="F108" s="43">
        <v>30</v>
      </c>
      <c r="G108" s="42" t="s">
        <v>602</v>
      </c>
      <c r="H108" s="42" t="s">
        <v>794</v>
      </c>
      <c r="I108" s="42" t="s">
        <v>795</v>
      </c>
      <c r="J108" s="42" t="s">
        <v>796</v>
      </c>
      <c r="K108" s="44" t="s">
        <v>797</v>
      </c>
    </row>
    <row r="109" spans="1:11" ht="42" customHeight="1">
      <c r="A109" s="5">
        <v>104</v>
      </c>
      <c r="B109" s="41" t="s">
        <v>798</v>
      </c>
      <c r="C109" s="42" t="s">
        <v>799</v>
      </c>
      <c r="D109" s="42" t="s">
        <v>260</v>
      </c>
      <c r="E109" s="43">
        <v>60</v>
      </c>
      <c r="F109" s="43">
        <v>30</v>
      </c>
      <c r="G109" s="42" t="s">
        <v>742</v>
      </c>
      <c r="H109" s="42" t="s">
        <v>800</v>
      </c>
      <c r="I109" s="42" t="s">
        <v>801</v>
      </c>
      <c r="J109" s="42" t="s">
        <v>801</v>
      </c>
      <c r="K109" s="44"/>
    </row>
    <row r="110" spans="1:11" ht="42" customHeight="1">
      <c r="A110" s="5">
        <v>105</v>
      </c>
      <c r="B110" s="41" t="s">
        <v>802</v>
      </c>
      <c r="C110" s="42" t="s">
        <v>803</v>
      </c>
      <c r="D110" s="42" t="s">
        <v>43</v>
      </c>
      <c r="E110" s="43">
        <v>50</v>
      </c>
      <c r="F110" s="43">
        <v>25</v>
      </c>
      <c r="G110" s="42" t="s">
        <v>42</v>
      </c>
      <c r="H110" s="42" t="s">
        <v>804</v>
      </c>
      <c r="I110" s="42" t="s">
        <v>805</v>
      </c>
      <c r="J110" s="42" t="s">
        <v>806</v>
      </c>
      <c r="K110" s="44" t="s">
        <v>807</v>
      </c>
    </row>
    <row r="111" spans="1:11" ht="42" customHeight="1">
      <c r="A111" s="5">
        <v>106</v>
      </c>
      <c r="B111" s="41" t="s">
        <v>808</v>
      </c>
      <c r="C111" s="42" t="s">
        <v>809</v>
      </c>
      <c r="D111" s="42" t="s">
        <v>43</v>
      </c>
      <c r="E111" s="43">
        <v>50</v>
      </c>
      <c r="F111" s="43">
        <v>25</v>
      </c>
      <c r="G111" s="42" t="s">
        <v>42</v>
      </c>
      <c r="H111" s="42" t="s">
        <v>810</v>
      </c>
      <c r="I111" s="42" t="s">
        <v>811</v>
      </c>
      <c r="J111" s="42" t="s">
        <v>812</v>
      </c>
      <c r="K111" s="44" t="s">
        <v>813</v>
      </c>
    </row>
    <row r="112" spans="1:11" ht="42" customHeight="1">
      <c r="A112" s="5">
        <v>107</v>
      </c>
      <c r="B112" s="41" t="s">
        <v>814</v>
      </c>
      <c r="C112" s="42" t="s">
        <v>815</v>
      </c>
      <c r="D112" s="42" t="s">
        <v>260</v>
      </c>
      <c r="E112" s="43">
        <v>60</v>
      </c>
      <c r="F112" s="43">
        <v>30</v>
      </c>
      <c r="G112" s="42" t="s">
        <v>669</v>
      </c>
      <c r="H112" s="42" t="s">
        <v>816</v>
      </c>
      <c r="I112" s="42" t="s">
        <v>817</v>
      </c>
      <c r="J112" s="42" t="s">
        <v>818</v>
      </c>
      <c r="K112" s="44"/>
    </row>
    <row r="113" spans="1:11" ht="42" customHeight="1">
      <c r="A113" s="5">
        <v>108</v>
      </c>
      <c r="B113" s="41" t="s">
        <v>819</v>
      </c>
      <c r="C113" s="42" t="s">
        <v>820</v>
      </c>
      <c r="D113" s="42" t="s">
        <v>41</v>
      </c>
      <c r="E113" s="43">
        <v>200</v>
      </c>
      <c r="F113" s="43">
        <v>100</v>
      </c>
      <c r="G113" s="42" t="s">
        <v>821</v>
      </c>
      <c r="H113" s="42" t="s">
        <v>822</v>
      </c>
      <c r="I113" s="42" t="s">
        <v>823</v>
      </c>
      <c r="J113" s="42" t="s">
        <v>824</v>
      </c>
      <c r="K113" s="44" t="s">
        <v>825</v>
      </c>
    </row>
    <row r="114" spans="1:11" ht="42" customHeight="1">
      <c r="A114" s="5">
        <v>109</v>
      </c>
      <c r="B114" s="41" t="s">
        <v>878</v>
      </c>
      <c r="C114" s="42" t="s">
        <v>879</v>
      </c>
      <c r="D114" s="42" t="s">
        <v>33</v>
      </c>
      <c r="E114" s="43">
        <v>60</v>
      </c>
      <c r="F114" s="43">
        <v>30</v>
      </c>
      <c r="G114" s="42" t="s">
        <v>87</v>
      </c>
      <c r="H114" s="42" t="s">
        <v>880</v>
      </c>
      <c r="I114" s="42" t="s">
        <v>881</v>
      </c>
      <c r="J114" s="42" t="s">
        <v>881</v>
      </c>
      <c r="K114" s="44"/>
    </row>
    <row r="115" spans="1:11" ht="42" customHeight="1">
      <c r="A115" s="5">
        <v>110</v>
      </c>
      <c r="B115" s="41" t="s">
        <v>882</v>
      </c>
      <c r="C115" s="42" t="s">
        <v>883</v>
      </c>
      <c r="D115" s="42" t="s">
        <v>49</v>
      </c>
      <c r="E115" s="43">
        <v>70</v>
      </c>
      <c r="F115" s="43">
        <v>35</v>
      </c>
      <c r="G115" s="42" t="s">
        <v>32</v>
      </c>
      <c r="H115" s="42" t="s">
        <v>884</v>
      </c>
      <c r="I115" s="42" t="s">
        <v>885</v>
      </c>
      <c r="J115" s="42" t="s">
        <v>886</v>
      </c>
      <c r="K115" s="44"/>
    </row>
    <row r="116" spans="1:11" ht="42" customHeight="1">
      <c r="A116" s="5">
        <v>111</v>
      </c>
      <c r="B116" s="41" t="s">
        <v>887</v>
      </c>
      <c r="C116" s="42" t="s">
        <v>888</v>
      </c>
      <c r="D116" s="42" t="s">
        <v>889</v>
      </c>
      <c r="E116" s="43">
        <v>60</v>
      </c>
      <c r="F116" s="43">
        <v>30</v>
      </c>
      <c r="G116" s="42" t="s">
        <v>890</v>
      </c>
      <c r="H116" s="42" t="s">
        <v>891</v>
      </c>
      <c r="I116" s="42" t="s">
        <v>892</v>
      </c>
      <c r="J116" s="42" t="s">
        <v>892</v>
      </c>
      <c r="K116" s="44"/>
    </row>
    <row r="117" spans="1:11" ht="42" customHeight="1">
      <c r="A117" s="5">
        <v>112</v>
      </c>
      <c r="B117" s="41" t="s">
        <v>900</v>
      </c>
      <c r="C117" s="42" t="s">
        <v>901</v>
      </c>
      <c r="D117" s="42" t="s">
        <v>33</v>
      </c>
      <c r="E117" s="43">
        <v>60</v>
      </c>
      <c r="F117" s="43">
        <v>30</v>
      </c>
      <c r="G117" s="42" t="s">
        <v>88</v>
      </c>
      <c r="H117" s="42" t="s">
        <v>902</v>
      </c>
      <c r="I117" s="42" t="s">
        <v>903</v>
      </c>
      <c r="J117" s="42"/>
      <c r="K117" s="44"/>
    </row>
    <row r="118" spans="1:11" ht="42" customHeight="1">
      <c r="A118" s="5">
        <v>113</v>
      </c>
      <c r="B118" s="41" t="s">
        <v>904</v>
      </c>
      <c r="C118" s="42" t="s">
        <v>905</v>
      </c>
      <c r="D118" s="42" t="s">
        <v>33</v>
      </c>
      <c r="E118" s="43">
        <v>60</v>
      </c>
      <c r="F118" s="43">
        <v>30</v>
      </c>
      <c r="G118" s="42" t="s">
        <v>34</v>
      </c>
      <c r="H118" s="42" t="s">
        <v>906</v>
      </c>
      <c r="I118" s="42" t="s">
        <v>907</v>
      </c>
      <c r="J118" s="42"/>
      <c r="K118" s="44"/>
    </row>
    <row r="119" spans="1:11" ht="42" customHeight="1">
      <c r="A119" s="5">
        <v>114</v>
      </c>
      <c r="B119" s="41" t="s">
        <v>908</v>
      </c>
      <c r="C119" s="42" t="s">
        <v>909</v>
      </c>
      <c r="D119" s="42" t="s">
        <v>33</v>
      </c>
      <c r="E119" s="43">
        <v>60</v>
      </c>
      <c r="F119" s="43">
        <v>30</v>
      </c>
      <c r="G119" s="42" t="s">
        <v>34</v>
      </c>
      <c r="H119" s="42" t="s">
        <v>910</v>
      </c>
      <c r="I119" s="42" t="s">
        <v>911</v>
      </c>
      <c r="J119" s="42"/>
      <c r="K119" s="44"/>
    </row>
    <row r="120" spans="1:11" ht="42" customHeight="1">
      <c r="A120" s="5">
        <v>115</v>
      </c>
      <c r="B120" s="66" t="s">
        <v>912</v>
      </c>
      <c r="C120" s="64" t="s">
        <v>913</v>
      </c>
      <c r="D120" s="64" t="s">
        <v>61</v>
      </c>
      <c r="E120" s="65">
        <f>IF(D120=[1]集計!$H$16,[1]集計!$I$16,IF(D120=[1]集計!$H$17,[1]集計!$I$17,IF(D120=[1]集計!$H$18,[1]集計!$I$18,IF(D120=[1]集計!$H$19,[1]集計!$I$19,IF(D120=[1]集計!$H$20,[1]集計!$I$20,IF(D120=[1]集計!$H$21,[1]集計!$I$21,IF(D120=[1]集計!$H$22,[1]集計!$I$22,IF(D120=[1]集計!$H$23,[1]集計!$I$23,IF(D120=[1]集計!$H$24,[1]集計!$I$24,"")))))))))</f>
        <v>80</v>
      </c>
      <c r="F120" s="65">
        <f>IF(D120=[1]集計!$H$16,[1]集計!$J$16,IF(D120=[1]集計!$H$17,[1]集計!$J$17,IF(D120=[1]集計!$H$18,[1]集計!$J$18,IF(D120=[1]集計!$H$19,[1]集計!$J$19,IF(D120=[1]集計!$H$20,[1]集計!$J$20,IF(D120=[1]集計!$H$21,[1]集計!$J$21,IF(D120=[1]集計!$H$22,[1]集計!$J$22,IF(D120=[1]集計!$H$23,[1]集計!$J$23,IF(D120=[1]集計!$H$24,[1]集計!$J$24,"")))))))))</f>
        <v>40</v>
      </c>
      <c r="G120" s="64" t="s">
        <v>914</v>
      </c>
      <c r="H120" s="64" t="s">
        <v>915</v>
      </c>
      <c r="I120" s="64" t="s">
        <v>916</v>
      </c>
      <c r="J120" s="64" t="s">
        <v>917</v>
      </c>
      <c r="K120" s="63"/>
    </row>
    <row r="121" spans="1:11" ht="42" customHeight="1">
      <c r="A121" s="5">
        <v>116</v>
      </c>
      <c r="B121" s="41" t="s">
        <v>918</v>
      </c>
      <c r="C121" s="42"/>
      <c r="D121" s="42" t="s">
        <v>33</v>
      </c>
      <c r="E121" s="43">
        <v>60</v>
      </c>
      <c r="F121" s="43">
        <v>30</v>
      </c>
      <c r="G121" s="42" t="s">
        <v>919</v>
      </c>
      <c r="H121" s="42" t="s">
        <v>920</v>
      </c>
      <c r="I121" s="42" t="s">
        <v>921</v>
      </c>
      <c r="J121" s="42"/>
      <c r="K121" s="44"/>
    </row>
    <row r="122" spans="1:11" ht="42" customHeight="1">
      <c r="A122" s="5">
        <v>117</v>
      </c>
      <c r="B122" s="41" t="s">
        <v>924</v>
      </c>
      <c r="C122" s="42" t="s">
        <v>925</v>
      </c>
      <c r="D122" s="42" t="s">
        <v>889</v>
      </c>
      <c r="E122" s="43">
        <v>60</v>
      </c>
      <c r="F122" s="43">
        <v>30</v>
      </c>
      <c r="G122" s="42" t="s">
        <v>724</v>
      </c>
      <c r="H122" s="42" t="s">
        <v>926</v>
      </c>
      <c r="I122" s="42" t="s">
        <v>780</v>
      </c>
      <c r="J122" s="42" t="s">
        <v>781</v>
      </c>
      <c r="K122" s="44"/>
    </row>
    <row r="123" spans="1:11" ht="42" customHeight="1">
      <c r="A123" s="5">
        <v>118</v>
      </c>
      <c r="B123" s="41"/>
      <c r="C123" s="42"/>
      <c r="D123" s="42"/>
      <c r="E123" s="43" t="s">
        <v>826</v>
      </c>
      <c r="F123" s="43" t="s">
        <v>826</v>
      </c>
      <c r="G123" s="42"/>
      <c r="H123" s="42"/>
      <c r="I123" s="42"/>
      <c r="J123" s="42"/>
      <c r="K123" s="44"/>
    </row>
    <row r="124" spans="1:11" ht="42" customHeight="1">
      <c r="A124" s="5">
        <v>119</v>
      </c>
      <c r="B124" s="41"/>
      <c r="C124" s="42"/>
      <c r="D124" s="42"/>
      <c r="E124" s="43" t="s">
        <v>826</v>
      </c>
      <c r="F124" s="43" t="s">
        <v>826</v>
      </c>
      <c r="G124" s="42"/>
      <c r="H124" s="42"/>
      <c r="I124" s="42"/>
      <c r="J124" s="42"/>
      <c r="K124" s="44"/>
    </row>
    <row r="125" spans="1:11" ht="42" customHeight="1">
      <c r="A125" s="5">
        <v>120</v>
      </c>
      <c r="B125" s="41"/>
      <c r="C125" s="42"/>
      <c r="D125" s="42"/>
      <c r="E125" s="43" t="s">
        <v>826</v>
      </c>
      <c r="F125" s="43" t="s">
        <v>826</v>
      </c>
      <c r="G125" s="42"/>
      <c r="H125" s="42"/>
      <c r="I125" s="42"/>
      <c r="J125" s="42"/>
      <c r="K125" s="44"/>
    </row>
  </sheetData>
  <autoFilter ref="A2:K2">
    <filterColumn colId="6" showButton="0"/>
    <filterColumn colId="7" showButton="0"/>
    <filterColumn colId="8" showButton="0"/>
    <filterColumn colId="9" showButton="0"/>
  </autoFilter>
  <mergeCells count="12">
    <mergeCell ref="F2:F4"/>
    <mergeCell ref="A2:A4"/>
    <mergeCell ref="B2:B4"/>
    <mergeCell ref="C2:C4"/>
    <mergeCell ref="D2:D4"/>
    <mergeCell ref="E2:E4"/>
    <mergeCell ref="G2:K2"/>
    <mergeCell ref="G3:G4"/>
    <mergeCell ref="H3:H4"/>
    <mergeCell ref="I3:I4"/>
    <mergeCell ref="J3:J4"/>
    <mergeCell ref="K3:K4"/>
  </mergeCells>
  <phoneticPr fontId="4"/>
  <hyperlinks>
    <hyperlink ref="K4" r:id="rId1" display="yuusuitei@isagoya.com"/>
    <hyperlink ref="K100" r:id="rId2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'\\LS-CHL-V2D98\suisan\000_水産班データ\09_02_新型コロナ経済対策_ふるさと納税\07_地魚消費拡大キャンペーン\R04\04_01_体制整備\[参加申込書受付簿_飲食店_20221018（随時更新）.xlsx]集計'!#REF!</xm:f>
          </x14:formula1>
          <xm:sqref>D120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70" zoomScaleNormal="70" workbookViewId="0">
      <pane ySplit="4" topLeftCell="A5" activePane="bottomLeft" state="frozen"/>
      <selection activeCell="E6" sqref="E6"/>
      <selection pane="bottomLeft"/>
    </sheetView>
  </sheetViews>
  <sheetFormatPr defaultRowHeight="18"/>
  <cols>
    <col min="1" max="1" width="4.375" style="8" bestFit="1" customWidth="1"/>
    <col min="2" max="2" width="29.625" style="8" customWidth="1"/>
    <col min="3" max="3" width="19.375" style="8" customWidth="1"/>
    <col min="4" max="4" width="9.375" style="8" bestFit="1" customWidth="1"/>
    <col min="5" max="5" width="29.5" style="8" customWidth="1"/>
    <col min="6" max="7" width="14.75" style="8" bestFit="1" customWidth="1"/>
    <col min="8" max="8" width="52" style="8" customWidth="1"/>
    <col min="9" max="16384" width="9" style="8"/>
  </cols>
  <sheetData>
    <row r="1" spans="1:8" ht="20.100000000000001" customHeight="1">
      <c r="A1" s="4" t="s">
        <v>923</v>
      </c>
      <c r="B1" s="4"/>
      <c r="C1" s="4"/>
      <c r="D1" s="4"/>
      <c r="E1" s="4"/>
      <c r="F1" s="4"/>
      <c r="G1" s="4"/>
      <c r="H1" s="4"/>
    </row>
    <row r="2" spans="1:8" ht="20.100000000000001" customHeight="1">
      <c r="A2" s="76" t="s">
        <v>14</v>
      </c>
      <c r="B2" s="76" t="s">
        <v>118</v>
      </c>
      <c r="C2" s="76" t="s">
        <v>119</v>
      </c>
      <c r="D2" s="77" t="s">
        <v>120</v>
      </c>
      <c r="E2" s="77"/>
      <c r="F2" s="77"/>
      <c r="G2" s="77"/>
      <c r="H2" s="77"/>
    </row>
    <row r="3" spans="1:8" ht="20.100000000000001" customHeight="1">
      <c r="A3" s="76"/>
      <c r="B3" s="77"/>
      <c r="C3" s="77"/>
      <c r="D3" s="77" t="s">
        <v>21</v>
      </c>
      <c r="E3" s="77" t="s">
        <v>22</v>
      </c>
      <c r="F3" s="77" t="s">
        <v>23</v>
      </c>
      <c r="G3" s="77" t="s">
        <v>24</v>
      </c>
      <c r="H3" s="77" t="s">
        <v>744</v>
      </c>
    </row>
    <row r="4" spans="1:8" ht="20.100000000000001" customHeight="1">
      <c r="A4" s="76"/>
      <c r="B4" s="77"/>
      <c r="C4" s="77"/>
      <c r="D4" s="77"/>
      <c r="E4" s="77"/>
      <c r="F4" s="77"/>
      <c r="G4" s="77"/>
      <c r="H4" s="77"/>
    </row>
    <row r="5" spans="1:8" ht="41.25" customHeight="1">
      <c r="A5" s="54">
        <v>0</v>
      </c>
      <c r="B5" s="55" t="s">
        <v>613</v>
      </c>
      <c r="C5" s="50" t="s">
        <v>25</v>
      </c>
      <c r="D5" s="50" t="s">
        <v>828</v>
      </c>
      <c r="E5" s="50" t="s">
        <v>27</v>
      </c>
      <c r="F5" s="56" t="s">
        <v>829</v>
      </c>
      <c r="G5" s="50" t="s">
        <v>830</v>
      </c>
      <c r="H5" s="57" t="s">
        <v>831</v>
      </c>
    </row>
    <row r="6" spans="1:8" ht="41.25" customHeight="1">
      <c r="A6" s="58">
        <v>1</v>
      </c>
      <c r="B6" s="46" t="s">
        <v>614</v>
      </c>
      <c r="C6" s="47" t="s">
        <v>615</v>
      </c>
      <c r="D6" s="47" t="s">
        <v>616</v>
      </c>
      <c r="E6" s="47" t="s">
        <v>126</v>
      </c>
      <c r="F6" s="59" t="s">
        <v>617</v>
      </c>
      <c r="G6" s="47" t="s">
        <v>618</v>
      </c>
      <c r="H6" s="60" t="s">
        <v>619</v>
      </c>
    </row>
    <row r="7" spans="1:8" ht="41.25" customHeight="1">
      <c r="A7" s="58">
        <v>2</v>
      </c>
      <c r="B7" s="46" t="s">
        <v>620</v>
      </c>
      <c r="C7" s="47" t="s">
        <v>621</v>
      </c>
      <c r="D7" s="47" t="s">
        <v>616</v>
      </c>
      <c r="E7" s="47" t="s">
        <v>131</v>
      </c>
      <c r="F7" s="47" t="s">
        <v>622</v>
      </c>
      <c r="G7" s="47" t="s">
        <v>623</v>
      </c>
      <c r="H7" s="60" t="s">
        <v>624</v>
      </c>
    </row>
    <row r="8" spans="1:8" ht="41.25" customHeight="1">
      <c r="A8" s="58">
        <v>3</v>
      </c>
      <c r="B8" s="47" t="s">
        <v>625</v>
      </c>
      <c r="C8" s="47" t="s">
        <v>626</v>
      </c>
      <c r="D8" s="47" t="s">
        <v>57</v>
      </c>
      <c r="E8" s="47" t="s">
        <v>627</v>
      </c>
      <c r="F8" s="47" t="s">
        <v>832</v>
      </c>
      <c r="G8" s="47" t="s">
        <v>833</v>
      </c>
      <c r="H8" s="60"/>
    </row>
    <row r="9" spans="1:8" ht="41.25" customHeight="1">
      <c r="A9" s="58">
        <v>4</v>
      </c>
      <c r="B9" s="46" t="s">
        <v>628</v>
      </c>
      <c r="C9" s="47" t="s">
        <v>121</v>
      </c>
      <c r="D9" s="47" t="s">
        <v>616</v>
      </c>
      <c r="E9" s="47" t="s">
        <v>122</v>
      </c>
      <c r="F9" s="47" t="s">
        <v>629</v>
      </c>
      <c r="G9" s="47" t="s">
        <v>630</v>
      </c>
      <c r="H9" s="60" t="s">
        <v>631</v>
      </c>
    </row>
    <row r="10" spans="1:8" ht="41.25" customHeight="1">
      <c r="A10" s="58">
        <v>5</v>
      </c>
      <c r="B10" s="46" t="s">
        <v>632</v>
      </c>
      <c r="C10" s="47" t="s">
        <v>633</v>
      </c>
      <c r="D10" s="47" t="s">
        <v>35</v>
      </c>
      <c r="E10" s="47" t="s">
        <v>634</v>
      </c>
      <c r="F10" s="47" t="s">
        <v>306</v>
      </c>
      <c r="G10" s="47" t="s">
        <v>834</v>
      </c>
      <c r="H10" s="60" t="s">
        <v>307</v>
      </c>
    </row>
    <row r="11" spans="1:8" ht="41.25" customHeight="1">
      <c r="A11" s="58">
        <v>6</v>
      </c>
      <c r="B11" s="46" t="s">
        <v>635</v>
      </c>
      <c r="C11" s="47" t="s">
        <v>636</v>
      </c>
      <c r="D11" s="47" t="s">
        <v>637</v>
      </c>
      <c r="E11" s="47" t="s">
        <v>638</v>
      </c>
      <c r="F11" s="59" t="s">
        <v>827</v>
      </c>
      <c r="G11" s="47" t="s">
        <v>835</v>
      </c>
      <c r="H11" s="60"/>
    </row>
    <row r="12" spans="1:8" ht="41.25" customHeight="1">
      <c r="A12" s="58">
        <v>7</v>
      </c>
      <c r="B12" s="46" t="s">
        <v>639</v>
      </c>
      <c r="C12" s="47" t="s">
        <v>640</v>
      </c>
      <c r="D12" s="47" t="s">
        <v>261</v>
      </c>
      <c r="E12" s="47" t="s">
        <v>641</v>
      </c>
      <c r="F12" s="47" t="s">
        <v>836</v>
      </c>
      <c r="G12" s="47" t="s">
        <v>837</v>
      </c>
      <c r="H12" s="60" t="s">
        <v>265</v>
      </c>
    </row>
    <row r="13" spans="1:8" ht="41.25" customHeight="1">
      <c r="A13" s="58">
        <v>8</v>
      </c>
      <c r="B13" s="46" t="s">
        <v>642</v>
      </c>
      <c r="C13" s="47" t="s">
        <v>643</v>
      </c>
      <c r="D13" s="47" t="s">
        <v>644</v>
      </c>
      <c r="E13" s="47" t="s">
        <v>132</v>
      </c>
      <c r="F13" s="59" t="s">
        <v>838</v>
      </c>
      <c r="G13" s="47" t="s">
        <v>839</v>
      </c>
      <c r="H13" s="60"/>
    </row>
    <row r="14" spans="1:8" ht="41.25" customHeight="1">
      <c r="A14" s="58">
        <v>9</v>
      </c>
      <c r="B14" s="46" t="s">
        <v>133</v>
      </c>
      <c r="C14" s="47" t="s">
        <v>645</v>
      </c>
      <c r="D14" s="47" t="s">
        <v>55</v>
      </c>
      <c r="E14" s="47" t="s">
        <v>134</v>
      </c>
      <c r="F14" s="47" t="s">
        <v>840</v>
      </c>
      <c r="G14" s="47" t="s">
        <v>841</v>
      </c>
      <c r="H14" s="60"/>
    </row>
    <row r="15" spans="1:8" ht="41.25" customHeight="1">
      <c r="A15" s="58">
        <v>10</v>
      </c>
      <c r="B15" s="46" t="s">
        <v>646</v>
      </c>
      <c r="C15" s="47" t="s">
        <v>647</v>
      </c>
      <c r="D15" s="47" t="s">
        <v>54</v>
      </c>
      <c r="E15" s="47" t="s">
        <v>648</v>
      </c>
      <c r="F15" s="47" t="s">
        <v>239</v>
      </c>
      <c r="G15" s="47" t="s">
        <v>240</v>
      </c>
      <c r="H15" s="60" t="s">
        <v>241</v>
      </c>
    </row>
    <row r="16" spans="1:8" ht="41.25" customHeight="1">
      <c r="A16" s="58">
        <v>11</v>
      </c>
      <c r="B16" s="46" t="s">
        <v>649</v>
      </c>
      <c r="C16" s="47" t="s">
        <v>650</v>
      </c>
      <c r="D16" s="47" t="s">
        <v>651</v>
      </c>
      <c r="E16" s="47" t="s">
        <v>123</v>
      </c>
      <c r="F16" s="47" t="s">
        <v>842</v>
      </c>
      <c r="G16" s="47" t="s">
        <v>843</v>
      </c>
      <c r="H16" s="60" t="s">
        <v>652</v>
      </c>
    </row>
    <row r="17" spans="1:8" ht="41.25" customHeight="1">
      <c r="A17" s="58">
        <v>12</v>
      </c>
      <c r="B17" s="46" t="s">
        <v>653</v>
      </c>
      <c r="C17" s="47" t="s">
        <v>654</v>
      </c>
      <c r="D17" s="47" t="s">
        <v>655</v>
      </c>
      <c r="E17" s="47" t="s">
        <v>656</v>
      </c>
      <c r="F17" s="47" t="s">
        <v>657</v>
      </c>
      <c r="G17" s="47" t="s">
        <v>658</v>
      </c>
      <c r="H17" s="60"/>
    </row>
    <row r="18" spans="1:8" ht="41.25" customHeight="1">
      <c r="A18" s="58">
        <v>13</v>
      </c>
      <c r="B18" s="46" t="s">
        <v>659</v>
      </c>
      <c r="C18" s="47" t="s">
        <v>660</v>
      </c>
      <c r="D18" s="47" t="s">
        <v>661</v>
      </c>
      <c r="E18" s="47" t="s">
        <v>662</v>
      </c>
      <c r="F18" s="47" t="s">
        <v>844</v>
      </c>
      <c r="G18" s="47" t="s">
        <v>845</v>
      </c>
      <c r="H18" s="60"/>
    </row>
    <row r="19" spans="1:8" ht="41.25" customHeight="1">
      <c r="A19" s="58">
        <v>14</v>
      </c>
      <c r="B19" s="46" t="s">
        <v>663</v>
      </c>
      <c r="C19" s="47" t="s">
        <v>664</v>
      </c>
      <c r="D19" s="47" t="s">
        <v>55</v>
      </c>
      <c r="E19" s="47" t="s">
        <v>665</v>
      </c>
      <c r="F19" s="59" t="s">
        <v>846</v>
      </c>
      <c r="G19" s="47" t="s">
        <v>847</v>
      </c>
      <c r="H19" s="60" t="s">
        <v>666</v>
      </c>
    </row>
    <row r="20" spans="1:8" ht="41.25" customHeight="1">
      <c r="A20" s="58">
        <v>15</v>
      </c>
      <c r="B20" s="46" t="s">
        <v>667</v>
      </c>
      <c r="C20" s="47" t="s">
        <v>668</v>
      </c>
      <c r="D20" s="47" t="s">
        <v>669</v>
      </c>
      <c r="E20" s="47" t="s">
        <v>670</v>
      </c>
      <c r="F20" s="47" t="s">
        <v>848</v>
      </c>
      <c r="G20" s="47" t="s">
        <v>849</v>
      </c>
      <c r="H20" s="60"/>
    </row>
    <row r="21" spans="1:8" ht="41.25" customHeight="1">
      <c r="A21" s="58">
        <v>16</v>
      </c>
      <c r="B21" s="46" t="s">
        <v>671</v>
      </c>
      <c r="C21" s="47" t="s">
        <v>672</v>
      </c>
      <c r="D21" s="47" t="s">
        <v>616</v>
      </c>
      <c r="E21" s="47" t="s">
        <v>673</v>
      </c>
      <c r="F21" s="47" t="s">
        <v>674</v>
      </c>
      <c r="G21" s="47" t="s">
        <v>675</v>
      </c>
      <c r="H21" s="60" t="s">
        <v>676</v>
      </c>
    </row>
    <row r="22" spans="1:8" ht="41.25" customHeight="1">
      <c r="A22" s="58">
        <v>17</v>
      </c>
      <c r="B22" s="46" t="s">
        <v>677</v>
      </c>
      <c r="C22" s="47" t="s">
        <v>678</v>
      </c>
      <c r="D22" s="47" t="s">
        <v>55</v>
      </c>
      <c r="E22" s="47" t="s">
        <v>679</v>
      </c>
      <c r="F22" s="47" t="s">
        <v>850</v>
      </c>
      <c r="G22" s="47" t="s">
        <v>850</v>
      </c>
      <c r="H22" s="60" t="s">
        <v>680</v>
      </c>
    </row>
    <row r="23" spans="1:8" ht="41.25" customHeight="1">
      <c r="A23" s="58">
        <v>18</v>
      </c>
      <c r="B23" s="46" t="s">
        <v>681</v>
      </c>
      <c r="C23" s="47" t="s">
        <v>682</v>
      </c>
      <c r="D23" s="47" t="s">
        <v>683</v>
      </c>
      <c r="E23" s="47" t="s">
        <v>684</v>
      </c>
      <c r="F23" s="59" t="s">
        <v>685</v>
      </c>
      <c r="G23" s="47" t="s">
        <v>686</v>
      </c>
      <c r="H23" s="60"/>
    </row>
    <row r="24" spans="1:8" ht="41.25" customHeight="1">
      <c r="A24" s="58">
        <v>19</v>
      </c>
      <c r="B24" s="46" t="s">
        <v>687</v>
      </c>
      <c r="C24" s="47" t="s">
        <v>688</v>
      </c>
      <c r="D24" s="47" t="s">
        <v>32</v>
      </c>
      <c r="E24" s="47" t="s">
        <v>689</v>
      </c>
      <c r="F24" s="59" t="s">
        <v>851</v>
      </c>
      <c r="G24" s="47" t="s">
        <v>852</v>
      </c>
      <c r="H24" s="60"/>
    </row>
    <row r="25" spans="1:8" ht="41.25" customHeight="1">
      <c r="A25" s="58">
        <v>20</v>
      </c>
      <c r="B25" s="46" t="s">
        <v>690</v>
      </c>
      <c r="C25" s="47" t="s">
        <v>691</v>
      </c>
      <c r="D25" s="47" t="s">
        <v>32</v>
      </c>
      <c r="E25" s="47" t="s">
        <v>692</v>
      </c>
      <c r="F25" s="47" t="s">
        <v>853</v>
      </c>
      <c r="G25" s="47" t="s">
        <v>854</v>
      </c>
      <c r="H25" s="60"/>
    </row>
    <row r="26" spans="1:8" ht="41.25" customHeight="1">
      <c r="A26" s="58">
        <v>21</v>
      </c>
      <c r="B26" s="46" t="s">
        <v>693</v>
      </c>
      <c r="C26" s="47" t="s">
        <v>694</v>
      </c>
      <c r="D26" s="47" t="s">
        <v>97</v>
      </c>
      <c r="E26" s="47" t="s">
        <v>695</v>
      </c>
      <c r="F26" s="47" t="s">
        <v>855</v>
      </c>
      <c r="G26" s="47" t="s">
        <v>856</v>
      </c>
      <c r="H26" s="60"/>
    </row>
    <row r="27" spans="1:8" ht="41.25" customHeight="1">
      <c r="A27" s="58">
        <v>22</v>
      </c>
      <c r="B27" s="46" t="s">
        <v>696</v>
      </c>
      <c r="C27" s="47" t="s">
        <v>697</v>
      </c>
      <c r="D27" s="47" t="s">
        <v>101</v>
      </c>
      <c r="E27" s="47" t="s">
        <v>698</v>
      </c>
      <c r="F27" s="47" t="s">
        <v>857</v>
      </c>
      <c r="G27" s="47" t="s">
        <v>858</v>
      </c>
      <c r="H27" s="60" t="s">
        <v>699</v>
      </c>
    </row>
    <row r="28" spans="1:8" ht="41.25" customHeight="1">
      <c r="A28" s="58">
        <v>23</v>
      </c>
      <c r="B28" s="46" t="s">
        <v>700</v>
      </c>
      <c r="C28" s="47" t="s">
        <v>124</v>
      </c>
      <c r="D28" s="47" t="s">
        <v>101</v>
      </c>
      <c r="E28" s="47" t="s">
        <v>125</v>
      </c>
      <c r="F28" s="47" t="s">
        <v>859</v>
      </c>
      <c r="G28" s="47" t="s">
        <v>860</v>
      </c>
      <c r="H28" s="60" t="s">
        <v>701</v>
      </c>
    </row>
    <row r="29" spans="1:8" ht="41.25" customHeight="1">
      <c r="A29" s="58">
        <v>24</v>
      </c>
      <c r="B29" s="46" t="s">
        <v>129</v>
      </c>
      <c r="C29" s="47" t="s">
        <v>130</v>
      </c>
      <c r="D29" s="47" t="s">
        <v>702</v>
      </c>
      <c r="E29" s="47" t="s">
        <v>703</v>
      </c>
      <c r="F29" s="47" t="s">
        <v>861</v>
      </c>
      <c r="G29" s="47" t="s">
        <v>862</v>
      </c>
      <c r="H29" s="60"/>
    </row>
    <row r="30" spans="1:8" ht="41.25" customHeight="1">
      <c r="A30" s="58">
        <v>25</v>
      </c>
      <c r="B30" s="46" t="s">
        <v>704</v>
      </c>
      <c r="C30" s="47" t="s">
        <v>705</v>
      </c>
      <c r="D30" s="47" t="s">
        <v>706</v>
      </c>
      <c r="E30" s="47" t="s">
        <v>707</v>
      </c>
      <c r="F30" s="47" t="s">
        <v>708</v>
      </c>
      <c r="G30" s="47" t="s">
        <v>709</v>
      </c>
      <c r="H30" s="60" t="s">
        <v>710</v>
      </c>
    </row>
    <row r="31" spans="1:8" ht="41.25" customHeight="1">
      <c r="A31" s="58">
        <v>26</v>
      </c>
      <c r="B31" s="46" t="s">
        <v>711</v>
      </c>
      <c r="C31" s="47" t="s">
        <v>712</v>
      </c>
      <c r="D31" s="47" t="s">
        <v>35</v>
      </c>
      <c r="E31" s="47" t="s">
        <v>713</v>
      </c>
      <c r="F31" s="47" t="s">
        <v>863</v>
      </c>
      <c r="G31" s="47" t="s">
        <v>864</v>
      </c>
      <c r="H31" s="60"/>
    </row>
    <row r="32" spans="1:8" ht="41.25" customHeight="1">
      <c r="A32" s="58">
        <v>27</v>
      </c>
      <c r="B32" s="46" t="s">
        <v>714</v>
      </c>
      <c r="C32" s="47" t="s">
        <v>715</v>
      </c>
      <c r="D32" s="47" t="s">
        <v>669</v>
      </c>
      <c r="E32" s="47" t="s">
        <v>716</v>
      </c>
      <c r="F32" s="47" t="s">
        <v>865</v>
      </c>
      <c r="G32" s="59" t="s">
        <v>866</v>
      </c>
      <c r="H32" s="62" t="s">
        <v>867</v>
      </c>
    </row>
    <row r="33" spans="1:8" ht="41.25" customHeight="1">
      <c r="A33" s="58">
        <v>28</v>
      </c>
      <c r="B33" s="46" t="s">
        <v>717</v>
      </c>
      <c r="C33" s="47" t="s">
        <v>718</v>
      </c>
      <c r="D33" s="47" t="s">
        <v>55</v>
      </c>
      <c r="E33" s="47" t="s">
        <v>719</v>
      </c>
      <c r="F33" s="59" t="s">
        <v>868</v>
      </c>
      <c r="G33" s="47" t="s">
        <v>869</v>
      </c>
      <c r="H33" s="60"/>
    </row>
    <row r="34" spans="1:8" ht="41.25" customHeight="1">
      <c r="A34" s="58">
        <v>29</v>
      </c>
      <c r="B34" s="46" t="s">
        <v>720</v>
      </c>
      <c r="C34" s="47" t="s">
        <v>127</v>
      </c>
      <c r="D34" s="47" t="s">
        <v>721</v>
      </c>
      <c r="E34" s="47" t="s">
        <v>128</v>
      </c>
      <c r="F34" s="47" t="s">
        <v>870</v>
      </c>
      <c r="G34" s="47" t="s">
        <v>871</v>
      </c>
      <c r="H34" s="60"/>
    </row>
    <row r="35" spans="1:8" ht="41.25" customHeight="1">
      <c r="A35" s="58">
        <v>30</v>
      </c>
      <c r="B35" s="46" t="s">
        <v>722</v>
      </c>
      <c r="C35" s="47" t="s">
        <v>723</v>
      </c>
      <c r="D35" s="47" t="s">
        <v>724</v>
      </c>
      <c r="E35" s="47" t="s">
        <v>725</v>
      </c>
      <c r="F35" s="47" t="s">
        <v>872</v>
      </c>
      <c r="G35" s="47" t="s">
        <v>873</v>
      </c>
      <c r="H35" s="60" t="s">
        <v>726</v>
      </c>
    </row>
    <row r="36" spans="1:8" ht="41.25" customHeight="1">
      <c r="A36" s="58">
        <v>31</v>
      </c>
      <c r="B36" s="46" t="s">
        <v>727</v>
      </c>
      <c r="C36" s="47" t="s">
        <v>728</v>
      </c>
      <c r="D36" s="47" t="s">
        <v>112</v>
      </c>
      <c r="E36" s="47" t="s">
        <v>729</v>
      </c>
      <c r="F36" s="47" t="s">
        <v>874</v>
      </c>
      <c r="G36" s="47" t="s">
        <v>875</v>
      </c>
      <c r="H36" s="60" t="s">
        <v>730</v>
      </c>
    </row>
    <row r="37" spans="1:8" ht="41.25" customHeight="1">
      <c r="A37" s="58">
        <v>32</v>
      </c>
      <c r="B37" s="46" t="s">
        <v>731</v>
      </c>
      <c r="C37" s="47" t="s">
        <v>732</v>
      </c>
      <c r="D37" s="47" t="s">
        <v>82</v>
      </c>
      <c r="E37" s="47" t="s">
        <v>733</v>
      </c>
      <c r="F37" s="47" t="s">
        <v>876</v>
      </c>
      <c r="G37" s="47" t="s">
        <v>877</v>
      </c>
      <c r="H37" s="60" t="s">
        <v>582</v>
      </c>
    </row>
    <row r="38" spans="1:8" ht="41.25" customHeight="1">
      <c r="A38" s="58">
        <v>33</v>
      </c>
      <c r="B38" s="46" t="s">
        <v>734</v>
      </c>
      <c r="C38" s="47" t="s">
        <v>735</v>
      </c>
      <c r="D38" s="47" t="s">
        <v>616</v>
      </c>
      <c r="E38" s="47" t="s">
        <v>736</v>
      </c>
      <c r="F38" s="47" t="s">
        <v>737</v>
      </c>
      <c r="G38" s="47" t="s">
        <v>738</v>
      </c>
      <c r="H38" s="61" t="s">
        <v>739</v>
      </c>
    </row>
    <row r="39" spans="1:8" ht="41.25" customHeight="1">
      <c r="A39" s="58">
        <v>34</v>
      </c>
      <c r="B39" s="46" t="s">
        <v>740</v>
      </c>
      <c r="C39" s="47" t="s">
        <v>741</v>
      </c>
      <c r="D39" s="47" t="s">
        <v>742</v>
      </c>
      <c r="E39" s="47" t="s">
        <v>743</v>
      </c>
      <c r="F39" s="47" t="s">
        <v>801</v>
      </c>
      <c r="G39" s="47" t="s">
        <v>801</v>
      </c>
      <c r="H39" s="61"/>
    </row>
    <row r="40" spans="1:8" ht="41.25" customHeight="1">
      <c r="A40" s="58">
        <v>35</v>
      </c>
      <c r="B40" s="46" t="s">
        <v>887</v>
      </c>
      <c r="C40" s="47" t="s">
        <v>893</v>
      </c>
      <c r="D40" s="47" t="s">
        <v>890</v>
      </c>
      <c r="E40" s="47" t="s">
        <v>894</v>
      </c>
      <c r="F40" s="47" t="s">
        <v>895</v>
      </c>
      <c r="G40" s="47" t="s">
        <v>895</v>
      </c>
      <c r="H40" s="61"/>
    </row>
    <row r="41" spans="1:8" ht="41.25" customHeight="1">
      <c r="A41" s="58">
        <v>36</v>
      </c>
      <c r="B41" s="46" t="s">
        <v>896</v>
      </c>
      <c r="C41" s="47" t="s">
        <v>897</v>
      </c>
      <c r="D41" s="47" t="s">
        <v>93</v>
      </c>
      <c r="E41" s="47" t="s">
        <v>898</v>
      </c>
      <c r="F41" s="47" t="s">
        <v>899</v>
      </c>
      <c r="G41" s="47"/>
      <c r="H41" s="61"/>
    </row>
    <row r="42" spans="1:8" ht="41.25" customHeight="1">
      <c r="A42" s="58">
        <v>37</v>
      </c>
      <c r="B42" s="46"/>
      <c r="C42" s="47"/>
      <c r="D42" s="47"/>
      <c r="E42" s="47"/>
      <c r="F42" s="47"/>
      <c r="G42" s="47"/>
      <c r="H42" s="61"/>
    </row>
    <row r="43" spans="1:8" ht="41.25" customHeight="1">
      <c r="A43" s="58">
        <v>38</v>
      </c>
      <c r="B43" s="46"/>
      <c r="C43" s="47"/>
      <c r="D43" s="47"/>
      <c r="E43" s="47"/>
      <c r="F43" s="47"/>
      <c r="G43" s="47"/>
      <c r="H43" s="60"/>
    </row>
    <row r="44" spans="1:8" ht="41.25" customHeight="1">
      <c r="A44" s="58">
        <v>39</v>
      </c>
      <c r="B44" s="46"/>
      <c r="C44" s="47"/>
      <c r="D44" s="47"/>
      <c r="E44" s="47"/>
      <c r="F44" s="47"/>
      <c r="G44" s="47"/>
      <c r="H44" s="61"/>
    </row>
    <row r="45" spans="1:8" ht="42" customHeight="1">
      <c r="A45" s="58">
        <v>40</v>
      </c>
      <c r="B45" s="46"/>
      <c r="C45" s="47"/>
      <c r="D45" s="47"/>
      <c r="E45" s="47"/>
      <c r="F45" s="47"/>
      <c r="G45" s="47"/>
      <c r="H45" s="60"/>
    </row>
    <row r="46" spans="1:8" ht="42" customHeight="1">
      <c r="A46" s="58">
        <v>41</v>
      </c>
      <c r="B46" s="46"/>
      <c r="C46" s="47"/>
      <c r="D46" s="47"/>
      <c r="E46" s="47"/>
      <c r="F46" s="47"/>
      <c r="G46" s="47"/>
      <c r="H46" s="61"/>
    </row>
    <row r="47" spans="1:8" ht="42" customHeight="1">
      <c r="A47" s="58">
        <v>42</v>
      </c>
      <c r="B47" s="46"/>
      <c r="C47" s="47"/>
      <c r="D47" s="47"/>
      <c r="E47" s="47"/>
      <c r="F47" s="47"/>
      <c r="G47" s="47"/>
      <c r="H47" s="60"/>
    </row>
    <row r="48" spans="1:8" ht="42" customHeight="1">
      <c r="A48" s="58">
        <v>43</v>
      </c>
      <c r="B48" s="46"/>
      <c r="C48" s="47"/>
      <c r="D48" s="47"/>
      <c r="E48" s="47"/>
      <c r="F48" s="47"/>
      <c r="G48" s="47"/>
      <c r="H48" s="61"/>
    </row>
    <row r="49" spans="1:8" ht="42" customHeight="1">
      <c r="A49" s="58">
        <v>44</v>
      </c>
      <c r="B49" s="46"/>
      <c r="C49" s="47"/>
      <c r="D49" s="47"/>
      <c r="E49" s="47"/>
      <c r="F49" s="47"/>
      <c r="G49" s="47"/>
      <c r="H49" s="60"/>
    </row>
    <row r="50" spans="1:8" ht="42" customHeight="1">
      <c r="A50" s="58">
        <v>45</v>
      </c>
      <c r="B50" s="46"/>
      <c r="C50" s="47"/>
      <c r="D50" s="47"/>
      <c r="E50" s="47"/>
      <c r="F50" s="47"/>
      <c r="G50" s="47"/>
      <c r="H50" s="61"/>
    </row>
    <row r="51" spans="1:8" ht="42" customHeight="1">
      <c r="A51" s="58">
        <v>46</v>
      </c>
      <c r="B51" s="46"/>
      <c r="C51" s="47"/>
      <c r="D51" s="47"/>
      <c r="E51" s="47"/>
      <c r="F51" s="47"/>
      <c r="G51" s="47"/>
      <c r="H51" s="60"/>
    </row>
    <row r="52" spans="1:8" ht="42" customHeight="1">
      <c r="A52" s="58">
        <v>47</v>
      </c>
      <c r="B52" s="46"/>
      <c r="C52" s="47"/>
      <c r="D52" s="47"/>
      <c r="E52" s="47"/>
      <c r="F52" s="47"/>
      <c r="G52" s="47"/>
      <c r="H52" s="61"/>
    </row>
    <row r="53" spans="1:8" ht="42" customHeight="1">
      <c r="A53" s="58">
        <v>48</v>
      </c>
      <c r="B53" s="46"/>
      <c r="C53" s="47"/>
      <c r="D53" s="47"/>
      <c r="E53" s="47"/>
      <c r="F53" s="47"/>
      <c r="G53" s="47"/>
      <c r="H53" s="60"/>
    </row>
    <row r="54" spans="1:8" ht="42" customHeight="1">
      <c r="A54" s="58">
        <v>49</v>
      </c>
      <c r="B54" s="46"/>
      <c r="C54" s="47"/>
      <c r="D54" s="47"/>
      <c r="E54" s="47"/>
      <c r="F54" s="47"/>
      <c r="G54" s="47"/>
      <c r="H54" s="61"/>
    </row>
    <row r="55" spans="1:8" ht="42" customHeight="1">
      <c r="A55" s="58">
        <v>50</v>
      </c>
      <c r="B55" s="46"/>
      <c r="C55" s="47"/>
      <c r="D55" s="47"/>
      <c r="E55" s="47"/>
      <c r="F55" s="47"/>
      <c r="G55" s="47"/>
      <c r="H55" s="60"/>
    </row>
  </sheetData>
  <autoFilter ref="A4:H4"/>
  <mergeCells count="9">
    <mergeCell ref="A2:A4"/>
    <mergeCell ref="B2:B4"/>
    <mergeCell ref="C2:C4"/>
    <mergeCell ref="D2:H2"/>
    <mergeCell ref="D3:D4"/>
    <mergeCell ref="E3:E4"/>
    <mergeCell ref="F3:F4"/>
    <mergeCell ref="G3:G4"/>
    <mergeCell ref="H3:H4"/>
  </mergeCells>
  <phoneticPr fontId="4"/>
  <hyperlinks>
    <hyperlink ref="H12" r:id="rId1" display="yuusuitei@isagoya.com"/>
    <hyperlink ref="H16" r:id="rId2" display="i384@major.ocn.ne.jp"/>
    <hyperlink ref="H8" r:id="rId3" display="tezuka@tezukashoten.com"/>
    <hyperlink ref="H9" r:id="rId4" display="osakana3@cameo.plala.or.jp"/>
    <hyperlink ref="H11" r:id="rId5" display="sakaosakanaya@gmail.com"/>
    <hyperlink ref="H13" r:id="rId6" display="ykk071124@ezweb.ne.jp"/>
    <hyperlink ref="H19" r:id="rId7" display="a-tanaka@maruuo.co.jp"/>
    <hyperlink ref="H21" r:id="rId8" display="ibd.km.51@docomo.ne.jp"/>
    <hyperlink ref="H26" r:id="rId9" display="info@uoshin.jp"/>
    <hyperlink ref="H28" r:id="rId10"/>
    <hyperlink ref="H29" r:id="rId11" display="kabushikigais.maruesusuisan@cococa.plala.or.jp"/>
    <hyperlink ref="H34" r:id="rId12" display="kai-sen@wish.ocn.ne.jp"/>
    <hyperlink ref="H5" r:id="rId13"/>
    <hyperlink ref="H32" r:id="rId1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09"/>
  <sheetViews>
    <sheetView tabSelected="1" view="pageBreakPreview" zoomScaleNormal="100" zoomScaleSheetLayoutView="100" workbookViewId="0">
      <pane ySplit="9" topLeftCell="A10" activePane="bottomLeft" state="frozen"/>
      <selection pane="bottomLeft"/>
    </sheetView>
  </sheetViews>
  <sheetFormatPr defaultRowHeight="18"/>
  <cols>
    <col min="1" max="1" width="3.625" style="8" customWidth="1"/>
    <col min="2" max="2" width="6.625" style="8" customWidth="1"/>
    <col min="3" max="3" width="25.625" style="8" customWidth="1"/>
    <col min="4" max="4" width="20.625" style="8" customWidth="1"/>
    <col min="5" max="5" width="9.625" style="11" customWidth="1"/>
    <col min="6" max="12" width="9.625" style="8" customWidth="1"/>
    <col min="13" max="13" width="2.625" style="8" customWidth="1"/>
    <col min="14" max="14" width="25" style="8" customWidth="1"/>
    <col min="15" max="15" width="2.625" style="8" customWidth="1"/>
    <col min="16" max="16384" width="9" style="8"/>
  </cols>
  <sheetData>
    <row r="1" spans="1:14" ht="25.5">
      <c r="A1" s="32" t="s">
        <v>156</v>
      </c>
    </row>
    <row r="2" spans="1:14" ht="9.9499999999999993" customHeight="1">
      <c r="A2" s="32"/>
    </row>
    <row r="3" spans="1:14" ht="18.75" thickBot="1">
      <c r="C3" s="16" t="s">
        <v>143</v>
      </c>
    </row>
    <row r="4" spans="1:14" ht="18" customHeight="1" thickTop="1" thickBot="1">
      <c r="A4" s="78" t="s">
        <v>142</v>
      </c>
      <c r="B4" s="78"/>
      <c r="C4" s="78"/>
      <c r="D4" s="78" t="str">
        <f>IF(C4="","",VLOOKUP(C4,参加店一覧!A5:B120,2,FALSE))</f>
        <v/>
      </c>
      <c r="E4" s="78"/>
      <c r="F4" s="78"/>
      <c r="G4" s="78"/>
      <c r="H4" s="80" t="s">
        <v>138</v>
      </c>
      <c r="I4" s="80"/>
      <c r="J4" s="79">
        <f>IF(SUM(L10:L25)="","",SUM(L10:L25))</f>
        <v>0</v>
      </c>
      <c r="K4" s="79"/>
      <c r="L4" s="79"/>
      <c r="M4" s="21"/>
    </row>
    <row r="5" spans="1:14" ht="18" customHeight="1" thickTop="1" thickBot="1">
      <c r="A5" s="78"/>
      <c r="B5" s="78"/>
      <c r="C5" s="78"/>
      <c r="D5" s="78"/>
      <c r="E5" s="78"/>
      <c r="F5" s="78"/>
      <c r="G5" s="78"/>
      <c r="H5" s="80"/>
      <c r="I5" s="80"/>
      <c r="J5" s="79"/>
      <c r="K5" s="79"/>
      <c r="L5" s="79"/>
      <c r="M5" s="21"/>
    </row>
    <row r="6" spans="1:14" ht="18" customHeight="1" thickTop="1">
      <c r="B6" s="1"/>
      <c r="C6" s="1"/>
      <c r="D6" s="1"/>
      <c r="E6" s="2"/>
      <c r="F6" s="7"/>
      <c r="G6" s="13"/>
      <c r="H6" s="19"/>
      <c r="I6" s="19"/>
      <c r="J6" s="20"/>
      <c r="K6" s="20"/>
      <c r="L6" s="20"/>
      <c r="M6" s="18"/>
    </row>
    <row r="7" spans="1:14">
      <c r="B7" s="10" t="s">
        <v>136</v>
      </c>
      <c r="C7" s="1"/>
      <c r="D7" s="1"/>
      <c r="E7" s="2"/>
      <c r="F7" s="7"/>
      <c r="G7" s="7"/>
      <c r="H7" s="6"/>
      <c r="I7" s="6"/>
      <c r="J7" s="7"/>
      <c r="K7" s="7"/>
      <c r="L7" s="7"/>
      <c r="M7" s="15"/>
    </row>
    <row r="8" spans="1:14">
      <c r="B8" s="16" t="s">
        <v>0</v>
      </c>
      <c r="C8" s="16"/>
      <c r="D8" s="31" t="s">
        <v>146</v>
      </c>
      <c r="E8" s="7"/>
      <c r="G8" s="17" t="s">
        <v>0</v>
      </c>
      <c r="H8" s="17" t="s">
        <v>0</v>
      </c>
      <c r="I8" s="7"/>
      <c r="J8" s="7"/>
      <c r="K8" s="3"/>
      <c r="L8" s="2" t="s">
        <v>145</v>
      </c>
      <c r="M8" s="1"/>
    </row>
    <row r="9" spans="1:14" ht="33">
      <c r="A9" s="22" t="s">
        <v>144</v>
      </c>
      <c r="B9" s="9" t="s">
        <v>135</v>
      </c>
      <c r="C9" s="23" t="s">
        <v>155</v>
      </c>
      <c r="D9" s="24" t="s">
        <v>1</v>
      </c>
      <c r="E9" s="12" t="s">
        <v>140</v>
      </c>
      <c r="F9" s="12" t="s">
        <v>139</v>
      </c>
      <c r="G9" s="25" t="s">
        <v>2</v>
      </c>
      <c r="H9" s="25" t="s">
        <v>3</v>
      </c>
      <c r="I9" s="26" t="s">
        <v>4</v>
      </c>
      <c r="J9" s="26" t="s">
        <v>5</v>
      </c>
      <c r="K9" s="26" t="s">
        <v>6</v>
      </c>
      <c r="L9" s="27" t="s">
        <v>141</v>
      </c>
      <c r="M9" s="2"/>
      <c r="N9" s="33" t="s">
        <v>137</v>
      </c>
    </row>
    <row r="10" spans="1:14">
      <c r="A10" s="28">
        <v>1</v>
      </c>
      <c r="B10" s="38"/>
      <c r="C10" s="37" t="str">
        <f>IF(B10="","",VLOOKUP(B10,仲買人等一覧!$A$5:$B$43,2,FALSE))</f>
        <v/>
      </c>
      <c r="D10" s="36"/>
      <c r="E10" s="39" t="str">
        <f>IF(D10="シロサケ（生鮮）",2500,IF(D10="サワラ（生鮮）",2500,IF(D10="マダイ（天然 生鮮）",2500,IF(D10="ブリ・イナダ（天然 生鮮）",2500,IF(D10="ワラサ（天然 生鮮）",2500, IF(D10="スルメイカ（生鮮）",2500,IF(D10="ハタハタ（鮮魚）",2500,IF(D10="ヒラメ（鮮魚）",2500,IF(D10="マダラ（鮮魚）",2500,IF(D10="マガレイ(クチボソカレイ）（鮮魚）",2500,IF(D10="マフグ（天然 生鮮）",2500,IF(D10="トラフグ（天然 生鮮）",5000,IF(D10="ホッコクアカエビ（生鮮）",5000,IF(D10="ズワイガニ（生鮮）",5000,IF(D10="ムツ(ノドグロ）（鮮魚）",5000,"")))))))))))))))</f>
        <v/>
      </c>
      <c r="F10" s="39" t="str">
        <f>IF(D10="シロサケ（生鮮）",1250,IF(D10="サワラ（生鮮）",1250,IF(D10="マダイ（天然 生鮮）",1250,IF(D10="ブリ・イナダ（天然 生鮮）",1250,IF(D10="ワラサ（天然 生鮮）",1250,IF(D10="スルメイカ（生鮮）",1250,IF(D10="ハタハタ（鮮魚）",1250,IF(D10="ヒラメ（鮮魚）",1250,IF(D10="マダラ（鮮魚）",1250,IF(D10="マガレイ(クチボソカレイ）（鮮魚）",1250,IF(D10="マフグ（天然 生鮮）",1250,IF(D10="トラフグ（天然 生鮮）",2500,IF(D10="ホッコクアカエビ（生鮮）",2500,IF(D10="ズワイガニ（生鮮）",2500,IF(D10="ムツ(ノドグロ）（鮮魚）",2500,"")))))))))))))))</f>
        <v/>
      </c>
      <c r="G10" s="29"/>
      <c r="H10" s="30"/>
      <c r="I10" s="40">
        <f>G10*H10</f>
        <v>0</v>
      </c>
      <c r="J10" s="40">
        <f t="shared" ref="J10:J25" si="0">ROUND(I10*0.08,)</f>
        <v>0</v>
      </c>
      <c r="K10" s="40">
        <f>I10+J10</f>
        <v>0</v>
      </c>
      <c r="L10" s="30">
        <f>IF(H10&gt;E10,ROUNDDOWN(F10*G10,0),ROUNDDOWN(I10/2,0))</f>
        <v>0</v>
      </c>
      <c r="M10" s="1"/>
      <c r="N10" s="34" t="s">
        <v>13</v>
      </c>
    </row>
    <row r="11" spans="1:14">
      <c r="A11" s="28">
        <v>2</v>
      </c>
      <c r="B11" s="38"/>
      <c r="C11" s="37" t="str">
        <f>IF(B11="","",VLOOKUP(B11,仲買人等一覧!$A$5:$B$43,2,FALSE))</f>
        <v/>
      </c>
      <c r="D11" s="36"/>
      <c r="E11" s="39" t="str">
        <f t="shared" ref="E11:E29" si="1">IF(D11="シロサケ（生鮮）",2500,IF(D11="サワラ（生鮮）",2500,IF(D11="マダイ（天然 生鮮）",2500,IF(D11="ブリ・イナダ（天然 生鮮）",2500,IF(D11="ワラサ（天然 生鮮）",2500, IF(D11="スルメイカ（生鮮）",2500,IF(D11="ハタハタ（鮮魚）",2500,IF(D11="ヒラメ（鮮魚）",2500,IF(D11="マダラ（鮮魚）",2500,IF(D11="マガレイ(クチボソカレイ）（鮮魚）",2500,IF(D11="マフグ（天然 生鮮）",2500,IF(D11="トラフグ（天然 生鮮）",5000,IF(D11="ホッコクアカエビ（生鮮）",5000,IF(D11="ズワイガニ（生鮮）",5000,IF(D11="ムツ(ノドグロ）（鮮魚）",5000,"")))))))))))))))</f>
        <v/>
      </c>
      <c r="F11" s="39" t="str">
        <f t="shared" ref="F11:F29" si="2">IF(D11="シロサケ（生鮮）",1250,IF(D11="サワラ（生鮮）",1250,IF(D11="マダイ（天然 生鮮）",1250,IF(D11="ブリ・イナダ（天然 生鮮）",1250,IF(D11="ワラサ（天然 生鮮）",1250,IF(D11="スルメイカ（生鮮）",1250,IF(D11="ハタハタ（鮮魚）",1250,IF(D11="ヒラメ（鮮魚）",1250,IF(D11="マダラ（鮮魚）",1250,IF(D11="マガレイ(クチボソカレイ）（鮮魚）",1250,IF(D11="マフグ（天然 生鮮）",1250,IF(D11="トラフグ（天然 生鮮）",2500,IF(D11="ホッコクアカエビ（生鮮）",2500,IF(D11="ズワイガニ（生鮮）",2500,IF(D11="ムツ(ノドグロ）（鮮魚）",2500,"")))))))))))))))</f>
        <v/>
      </c>
      <c r="G11" s="29"/>
      <c r="H11" s="30"/>
      <c r="I11" s="40">
        <f t="shared" ref="I11:I25" si="3">G11*H11</f>
        <v>0</v>
      </c>
      <c r="J11" s="40">
        <f t="shared" si="0"/>
        <v>0</v>
      </c>
      <c r="K11" s="40">
        <f t="shared" ref="K11:K25" si="4">I11+J11</f>
        <v>0</v>
      </c>
      <c r="L11" s="30">
        <f t="shared" ref="L11:L74" si="5">IF(H11&gt;E11,ROUNDDOWN(F11*G11,0),ROUNDDOWN(I11/2,0))</f>
        <v>0</v>
      </c>
      <c r="M11" s="1"/>
      <c r="N11" s="34" t="s">
        <v>147</v>
      </c>
    </row>
    <row r="12" spans="1:14">
      <c r="A12" s="28">
        <v>3</v>
      </c>
      <c r="B12" s="38"/>
      <c r="C12" s="37" t="str">
        <f>IF(B12="","",VLOOKUP(B12,仲買人等一覧!$A$5:$B$43,2,FALSE))</f>
        <v/>
      </c>
      <c r="D12" s="36"/>
      <c r="E12" s="39" t="str">
        <f t="shared" si="1"/>
        <v/>
      </c>
      <c r="F12" s="39" t="str">
        <f t="shared" si="2"/>
        <v/>
      </c>
      <c r="G12" s="29"/>
      <c r="H12" s="30"/>
      <c r="I12" s="40">
        <f t="shared" si="3"/>
        <v>0</v>
      </c>
      <c r="J12" s="40">
        <f t="shared" si="0"/>
        <v>0</v>
      </c>
      <c r="K12" s="40">
        <f t="shared" si="4"/>
        <v>0</v>
      </c>
      <c r="L12" s="30">
        <f t="shared" si="5"/>
        <v>0</v>
      </c>
      <c r="M12" s="1"/>
      <c r="N12" s="34" t="s">
        <v>148</v>
      </c>
    </row>
    <row r="13" spans="1:14">
      <c r="A13" s="28">
        <v>4</v>
      </c>
      <c r="B13" s="38"/>
      <c r="C13" s="37" t="str">
        <f>IF(B13="","",VLOOKUP(B13,仲買人等一覧!$A$5:$B$43,2,FALSE))</f>
        <v/>
      </c>
      <c r="D13" s="36"/>
      <c r="E13" s="39" t="str">
        <f t="shared" si="1"/>
        <v/>
      </c>
      <c r="F13" s="39" t="str">
        <f t="shared" si="2"/>
        <v/>
      </c>
      <c r="G13" s="29"/>
      <c r="H13" s="30"/>
      <c r="I13" s="40">
        <f t="shared" si="3"/>
        <v>0</v>
      </c>
      <c r="J13" s="40">
        <f t="shared" si="0"/>
        <v>0</v>
      </c>
      <c r="K13" s="40">
        <f t="shared" si="4"/>
        <v>0</v>
      </c>
      <c r="L13" s="30">
        <f t="shared" si="5"/>
        <v>0</v>
      </c>
      <c r="M13" s="1"/>
      <c r="N13" s="34" t="s">
        <v>12</v>
      </c>
    </row>
    <row r="14" spans="1:14">
      <c r="A14" s="28">
        <v>5</v>
      </c>
      <c r="B14" s="38"/>
      <c r="C14" s="37" t="str">
        <f>IF(B14="","",VLOOKUP(B14,仲買人等一覧!$A$5:$B$43,2,FALSE))</f>
        <v/>
      </c>
      <c r="D14" s="36"/>
      <c r="E14" s="39" t="str">
        <f t="shared" si="1"/>
        <v/>
      </c>
      <c r="F14" s="39" t="str">
        <f t="shared" si="2"/>
        <v/>
      </c>
      <c r="G14" s="29"/>
      <c r="H14" s="30"/>
      <c r="I14" s="40">
        <f t="shared" si="3"/>
        <v>0</v>
      </c>
      <c r="J14" s="40">
        <f t="shared" si="0"/>
        <v>0</v>
      </c>
      <c r="K14" s="40">
        <f t="shared" si="4"/>
        <v>0</v>
      </c>
      <c r="L14" s="30">
        <f t="shared" si="5"/>
        <v>0</v>
      </c>
      <c r="M14" s="1"/>
      <c r="N14" s="34" t="s">
        <v>7</v>
      </c>
    </row>
    <row r="15" spans="1:14">
      <c r="A15" s="28">
        <v>6</v>
      </c>
      <c r="B15" s="38"/>
      <c r="C15" s="37" t="str">
        <f>IF(B15="","",VLOOKUP(B15,仲買人等一覧!$A$5:$B$43,2,FALSE))</f>
        <v/>
      </c>
      <c r="D15" s="36"/>
      <c r="E15" s="39" t="str">
        <f t="shared" si="1"/>
        <v/>
      </c>
      <c r="F15" s="39" t="str">
        <f t="shared" si="2"/>
        <v/>
      </c>
      <c r="G15" s="29"/>
      <c r="H15" s="30"/>
      <c r="I15" s="40">
        <f t="shared" si="3"/>
        <v>0</v>
      </c>
      <c r="J15" s="40">
        <f t="shared" si="0"/>
        <v>0</v>
      </c>
      <c r="K15" s="40">
        <f t="shared" si="4"/>
        <v>0</v>
      </c>
      <c r="L15" s="30">
        <f t="shared" si="5"/>
        <v>0</v>
      </c>
      <c r="M15" s="1"/>
      <c r="N15" s="34" t="s">
        <v>149</v>
      </c>
    </row>
    <row r="16" spans="1:14">
      <c r="A16" s="28">
        <v>7</v>
      </c>
      <c r="B16" s="38"/>
      <c r="C16" s="37" t="str">
        <f>IF(B16="","",VLOOKUP(B16,仲買人等一覧!$A$5:$B$43,2,FALSE))</f>
        <v/>
      </c>
      <c r="D16" s="36"/>
      <c r="E16" s="39" t="str">
        <f t="shared" si="1"/>
        <v/>
      </c>
      <c r="F16" s="39" t="str">
        <f t="shared" si="2"/>
        <v/>
      </c>
      <c r="G16" s="29"/>
      <c r="H16" s="30"/>
      <c r="I16" s="40">
        <f t="shared" si="3"/>
        <v>0</v>
      </c>
      <c r="J16" s="40">
        <f t="shared" si="0"/>
        <v>0</v>
      </c>
      <c r="K16" s="40">
        <f t="shared" si="4"/>
        <v>0</v>
      </c>
      <c r="L16" s="30">
        <f t="shared" si="5"/>
        <v>0</v>
      </c>
      <c r="M16" s="1"/>
      <c r="N16" s="34" t="s">
        <v>150</v>
      </c>
    </row>
    <row r="17" spans="1:14">
      <c r="A17" s="28">
        <v>8</v>
      </c>
      <c r="B17" s="38"/>
      <c r="C17" s="37" t="str">
        <f>IF(B17="","",VLOOKUP(B17,仲買人等一覧!$A$5:$B$43,2,FALSE))</f>
        <v/>
      </c>
      <c r="D17" s="36"/>
      <c r="E17" s="39" t="str">
        <f t="shared" si="1"/>
        <v/>
      </c>
      <c r="F17" s="39" t="str">
        <f t="shared" si="2"/>
        <v/>
      </c>
      <c r="G17" s="29"/>
      <c r="H17" s="30"/>
      <c r="I17" s="40">
        <f t="shared" si="3"/>
        <v>0</v>
      </c>
      <c r="J17" s="40">
        <f t="shared" si="0"/>
        <v>0</v>
      </c>
      <c r="K17" s="40">
        <f t="shared" si="4"/>
        <v>0</v>
      </c>
      <c r="L17" s="30">
        <f t="shared" si="5"/>
        <v>0</v>
      </c>
      <c r="M17" s="1"/>
      <c r="N17" s="34" t="s">
        <v>9</v>
      </c>
    </row>
    <row r="18" spans="1:14">
      <c r="A18" s="28">
        <v>9</v>
      </c>
      <c r="B18" s="38"/>
      <c r="C18" s="37" t="str">
        <f>IF(B18="","",VLOOKUP(B18,仲買人等一覧!$A$5:$B$43,2,FALSE))</f>
        <v/>
      </c>
      <c r="D18" s="36"/>
      <c r="E18" s="39" t="str">
        <f t="shared" si="1"/>
        <v/>
      </c>
      <c r="F18" s="39" t="str">
        <f t="shared" si="2"/>
        <v/>
      </c>
      <c r="G18" s="29"/>
      <c r="H18" s="30"/>
      <c r="I18" s="40">
        <f t="shared" si="3"/>
        <v>0</v>
      </c>
      <c r="J18" s="40">
        <f t="shared" si="0"/>
        <v>0</v>
      </c>
      <c r="K18" s="40">
        <f t="shared" si="4"/>
        <v>0</v>
      </c>
      <c r="L18" s="30">
        <f t="shared" si="5"/>
        <v>0</v>
      </c>
      <c r="M18" s="1"/>
      <c r="N18" s="34" t="s">
        <v>151</v>
      </c>
    </row>
    <row r="19" spans="1:14">
      <c r="A19" s="28">
        <v>10</v>
      </c>
      <c r="B19" s="38"/>
      <c r="C19" s="37" t="str">
        <f>IF(B19="","",VLOOKUP(B19,仲買人等一覧!$A$5:$B$43,2,FALSE))</f>
        <v/>
      </c>
      <c r="D19" s="36"/>
      <c r="E19" s="39" t="str">
        <f t="shared" si="1"/>
        <v/>
      </c>
      <c r="F19" s="39" t="str">
        <f t="shared" si="2"/>
        <v/>
      </c>
      <c r="G19" s="29"/>
      <c r="H19" s="30"/>
      <c r="I19" s="40">
        <f t="shared" si="3"/>
        <v>0</v>
      </c>
      <c r="J19" s="40">
        <f t="shared" si="0"/>
        <v>0</v>
      </c>
      <c r="K19" s="40">
        <f t="shared" si="4"/>
        <v>0</v>
      </c>
      <c r="L19" s="30">
        <f t="shared" si="5"/>
        <v>0</v>
      </c>
      <c r="M19" s="1"/>
      <c r="N19" s="34" t="s">
        <v>11</v>
      </c>
    </row>
    <row r="20" spans="1:14">
      <c r="A20" s="28">
        <v>11</v>
      </c>
      <c r="B20" s="38"/>
      <c r="C20" s="37" t="str">
        <f>IF(B20="","",VLOOKUP(B20,仲買人等一覧!$A$5:$B$43,2,FALSE))</f>
        <v/>
      </c>
      <c r="D20" s="36"/>
      <c r="E20" s="39" t="str">
        <f t="shared" si="1"/>
        <v/>
      </c>
      <c r="F20" s="39" t="str">
        <f t="shared" si="2"/>
        <v/>
      </c>
      <c r="G20" s="29"/>
      <c r="H20" s="30"/>
      <c r="I20" s="40">
        <f t="shared" si="3"/>
        <v>0</v>
      </c>
      <c r="J20" s="40">
        <f t="shared" si="0"/>
        <v>0</v>
      </c>
      <c r="K20" s="40">
        <f t="shared" si="4"/>
        <v>0</v>
      </c>
      <c r="L20" s="30">
        <f t="shared" si="5"/>
        <v>0</v>
      </c>
      <c r="M20" s="1"/>
      <c r="N20" s="34" t="s">
        <v>10</v>
      </c>
    </row>
    <row r="21" spans="1:14">
      <c r="A21" s="28">
        <v>12</v>
      </c>
      <c r="B21" s="38"/>
      <c r="C21" s="37" t="str">
        <f>IF(B21="","",VLOOKUP(B21,仲買人等一覧!$A$5:$B$43,2,FALSE))</f>
        <v/>
      </c>
      <c r="D21" s="36"/>
      <c r="E21" s="39" t="str">
        <f t="shared" si="1"/>
        <v/>
      </c>
      <c r="F21" s="39" t="str">
        <f t="shared" si="2"/>
        <v/>
      </c>
      <c r="G21" s="29"/>
      <c r="H21" s="30"/>
      <c r="I21" s="40">
        <f t="shared" si="3"/>
        <v>0</v>
      </c>
      <c r="J21" s="40">
        <f t="shared" si="0"/>
        <v>0</v>
      </c>
      <c r="K21" s="40">
        <f t="shared" si="4"/>
        <v>0</v>
      </c>
      <c r="L21" s="30">
        <f t="shared" si="5"/>
        <v>0</v>
      </c>
      <c r="M21" s="1"/>
      <c r="N21" s="34" t="s">
        <v>152</v>
      </c>
    </row>
    <row r="22" spans="1:14">
      <c r="A22" s="28">
        <v>13</v>
      </c>
      <c r="B22" s="38"/>
      <c r="C22" s="37" t="str">
        <f>IF(B22="","",VLOOKUP(B22,仲買人等一覧!$A$5:$B$43,2,FALSE))</f>
        <v/>
      </c>
      <c r="D22" s="36"/>
      <c r="E22" s="39" t="str">
        <f t="shared" si="1"/>
        <v/>
      </c>
      <c r="F22" s="39" t="str">
        <f t="shared" si="2"/>
        <v/>
      </c>
      <c r="G22" s="29"/>
      <c r="H22" s="30"/>
      <c r="I22" s="40">
        <f t="shared" si="3"/>
        <v>0</v>
      </c>
      <c r="J22" s="40">
        <f t="shared" si="0"/>
        <v>0</v>
      </c>
      <c r="K22" s="40">
        <f t="shared" si="4"/>
        <v>0</v>
      </c>
      <c r="L22" s="30">
        <f t="shared" si="5"/>
        <v>0</v>
      </c>
      <c r="M22" s="1"/>
      <c r="N22" s="34" t="s">
        <v>154</v>
      </c>
    </row>
    <row r="23" spans="1:14">
      <c r="A23" s="28">
        <v>14</v>
      </c>
      <c r="B23" s="38"/>
      <c r="C23" s="37" t="str">
        <f>IF(B23="","",VLOOKUP(B23,仲買人等一覧!$A$5:$B$43,2,FALSE))</f>
        <v/>
      </c>
      <c r="D23" s="36"/>
      <c r="E23" s="39" t="str">
        <f t="shared" si="1"/>
        <v/>
      </c>
      <c r="F23" s="39" t="str">
        <f t="shared" si="2"/>
        <v/>
      </c>
      <c r="G23" s="29"/>
      <c r="H23" s="30"/>
      <c r="I23" s="40">
        <f t="shared" si="3"/>
        <v>0</v>
      </c>
      <c r="J23" s="40">
        <f t="shared" si="0"/>
        <v>0</v>
      </c>
      <c r="K23" s="40">
        <f t="shared" si="4"/>
        <v>0</v>
      </c>
      <c r="L23" s="30">
        <f t="shared" si="5"/>
        <v>0</v>
      </c>
      <c r="M23" s="1"/>
      <c r="N23" s="34" t="s">
        <v>8</v>
      </c>
    </row>
    <row r="24" spans="1:14">
      <c r="A24" s="28">
        <v>15</v>
      </c>
      <c r="B24" s="38"/>
      <c r="C24" s="37" t="str">
        <f>IF(B24="","",VLOOKUP(B24,仲買人等一覧!$A$5:$B$43,2,FALSE))</f>
        <v/>
      </c>
      <c r="D24" s="36"/>
      <c r="E24" s="39" t="str">
        <f t="shared" si="1"/>
        <v/>
      </c>
      <c r="F24" s="39" t="str">
        <f t="shared" si="2"/>
        <v/>
      </c>
      <c r="G24" s="29"/>
      <c r="H24" s="30"/>
      <c r="I24" s="40">
        <f t="shared" si="3"/>
        <v>0</v>
      </c>
      <c r="J24" s="40">
        <f t="shared" si="0"/>
        <v>0</v>
      </c>
      <c r="K24" s="40">
        <f t="shared" si="4"/>
        <v>0</v>
      </c>
      <c r="L24" s="30">
        <f t="shared" si="5"/>
        <v>0</v>
      </c>
      <c r="M24" s="1"/>
      <c r="N24" s="35" t="s">
        <v>153</v>
      </c>
    </row>
    <row r="25" spans="1:14">
      <c r="A25" s="28">
        <v>16</v>
      </c>
      <c r="B25" s="38"/>
      <c r="C25" s="37" t="str">
        <f>IF(B25="","",VLOOKUP(B25,仲買人等一覧!$A$5:$B$43,2,FALSE))</f>
        <v/>
      </c>
      <c r="D25" s="36"/>
      <c r="E25" s="39" t="str">
        <f t="shared" si="1"/>
        <v/>
      </c>
      <c r="F25" s="39" t="str">
        <f t="shared" si="2"/>
        <v/>
      </c>
      <c r="G25" s="29"/>
      <c r="H25" s="30"/>
      <c r="I25" s="40">
        <f t="shared" si="3"/>
        <v>0</v>
      </c>
      <c r="J25" s="40">
        <f t="shared" si="0"/>
        <v>0</v>
      </c>
      <c r="K25" s="40">
        <f t="shared" si="4"/>
        <v>0</v>
      </c>
      <c r="L25" s="30">
        <f t="shared" si="5"/>
        <v>0</v>
      </c>
      <c r="M25" s="1"/>
    </row>
    <row r="26" spans="1:14">
      <c r="A26" s="28">
        <v>17</v>
      </c>
      <c r="B26" s="38"/>
      <c r="C26" s="37" t="str">
        <f>IF(B26="","",VLOOKUP(B26,仲買人等一覧!$A$5:$B$43,2,FALSE))</f>
        <v/>
      </c>
      <c r="D26" s="36"/>
      <c r="E26" s="39" t="str">
        <f t="shared" si="1"/>
        <v/>
      </c>
      <c r="F26" s="39" t="str">
        <f t="shared" si="2"/>
        <v/>
      </c>
      <c r="G26" s="29"/>
      <c r="H26" s="30"/>
      <c r="I26" s="40">
        <f t="shared" ref="I26:I29" si="6">G26*H26</f>
        <v>0</v>
      </c>
      <c r="J26" s="40">
        <f t="shared" ref="J26:J29" si="7">ROUND(I26*0.08,)</f>
        <v>0</v>
      </c>
      <c r="K26" s="40">
        <f t="shared" ref="K26:K29" si="8">I26+J26</f>
        <v>0</v>
      </c>
      <c r="L26" s="30">
        <f t="shared" si="5"/>
        <v>0</v>
      </c>
    </row>
    <row r="27" spans="1:14">
      <c r="A27" s="28">
        <v>18</v>
      </c>
      <c r="B27" s="38"/>
      <c r="C27" s="37" t="str">
        <f>IF(B27="","",VLOOKUP(B27,仲買人等一覧!$A$5:$B$43,2,FALSE))</f>
        <v/>
      </c>
      <c r="D27" s="36"/>
      <c r="E27" s="39" t="str">
        <f t="shared" si="1"/>
        <v/>
      </c>
      <c r="F27" s="39" t="str">
        <f t="shared" si="2"/>
        <v/>
      </c>
      <c r="G27" s="29"/>
      <c r="H27" s="30"/>
      <c r="I27" s="40">
        <f t="shared" si="6"/>
        <v>0</v>
      </c>
      <c r="J27" s="40">
        <f t="shared" si="7"/>
        <v>0</v>
      </c>
      <c r="K27" s="40">
        <f t="shared" si="8"/>
        <v>0</v>
      </c>
      <c r="L27" s="30">
        <f t="shared" si="5"/>
        <v>0</v>
      </c>
      <c r="N27" s="14"/>
    </row>
    <row r="28" spans="1:14">
      <c r="A28" s="28">
        <v>19</v>
      </c>
      <c r="B28" s="38"/>
      <c r="C28" s="37" t="str">
        <f>IF(B28="","",VLOOKUP(B28,仲買人等一覧!$A$5:$B$43,2,FALSE))</f>
        <v/>
      </c>
      <c r="D28" s="36"/>
      <c r="E28" s="39" t="str">
        <f t="shared" si="1"/>
        <v/>
      </c>
      <c r="F28" s="39" t="str">
        <f t="shared" si="2"/>
        <v/>
      </c>
      <c r="G28" s="29"/>
      <c r="H28" s="30"/>
      <c r="I28" s="40">
        <f t="shared" si="6"/>
        <v>0</v>
      </c>
      <c r="J28" s="40">
        <f t="shared" si="7"/>
        <v>0</v>
      </c>
      <c r="K28" s="40">
        <f t="shared" si="8"/>
        <v>0</v>
      </c>
      <c r="L28" s="30">
        <f t="shared" si="5"/>
        <v>0</v>
      </c>
    </row>
    <row r="29" spans="1:14">
      <c r="A29" s="28">
        <v>20</v>
      </c>
      <c r="B29" s="38"/>
      <c r="C29" s="37" t="str">
        <f>IF(B29="","",VLOOKUP(B29,仲買人等一覧!$A$5:$B$43,2,FALSE))</f>
        <v/>
      </c>
      <c r="D29" s="36"/>
      <c r="E29" s="39" t="str">
        <f t="shared" si="1"/>
        <v/>
      </c>
      <c r="F29" s="39" t="str">
        <f t="shared" si="2"/>
        <v/>
      </c>
      <c r="G29" s="29"/>
      <c r="H29" s="30"/>
      <c r="I29" s="40">
        <f t="shared" si="6"/>
        <v>0</v>
      </c>
      <c r="J29" s="40">
        <f t="shared" si="7"/>
        <v>0</v>
      </c>
      <c r="K29" s="40">
        <f t="shared" si="8"/>
        <v>0</v>
      </c>
      <c r="L29" s="30">
        <f t="shared" si="5"/>
        <v>0</v>
      </c>
    </row>
    <row r="30" spans="1:14">
      <c r="A30" s="28">
        <v>21</v>
      </c>
      <c r="B30" s="38"/>
      <c r="C30" s="37" t="str">
        <f>IF(B30="","",VLOOKUP(B30,仲買人等一覧!$A$5:$B$43,2,FALSE))</f>
        <v/>
      </c>
      <c r="D30" s="36"/>
      <c r="E30" s="39" t="str">
        <f t="shared" ref="E30:E93" si="9">IF(D30="シロサケ（生鮮）",2500,IF(D30="サワラ（生鮮）",2500,IF(D30="マダイ（天然 生鮮）",2500,IF(D30="ブリ・イナダ（天然 生鮮）",2500,IF(D30="ワラサ（天然 生鮮）",2500, IF(D30="スルメイカ（生鮮）",2500,IF(D30="ハタハタ（鮮魚）",2500,IF(D30="ヒラメ（鮮魚）",2500,IF(D30="マダラ（鮮魚）",2500,IF(D30="マガレイ(クチボソカレイ）（鮮魚）",2500,IF(D30="マフグ（天然 生鮮）",2500,IF(D30="トラフグ（天然 生鮮）",5000,IF(D30="ホッコクアカエビ（生鮮）",5000,IF(D30="ズワイガニ（生鮮）",5000,IF(D30="ムツ(ノドグロ）（鮮魚）",5000,"")))))))))))))))</f>
        <v/>
      </c>
      <c r="F30" s="39" t="str">
        <f t="shared" ref="F30:F93" si="10">IF(D30="シロサケ（生鮮）",1250,IF(D30="サワラ（生鮮）",1250,IF(D30="マダイ（天然 生鮮）",1250,IF(D30="ブリ・イナダ（天然 生鮮）",1250,IF(D30="ワラサ（天然 生鮮）",1250,IF(D30="スルメイカ（生鮮）",1250,IF(D30="ハタハタ（鮮魚）",1250,IF(D30="ヒラメ（鮮魚）",1250,IF(D30="マダラ（鮮魚）",1250,IF(D30="マガレイ(クチボソカレイ）（鮮魚）",1250,IF(D30="マフグ（天然 生鮮）",1250,IF(D30="トラフグ（天然 生鮮）",2500,IF(D30="ホッコクアカエビ（生鮮）",2500,IF(D30="ズワイガニ（生鮮）",2500,IF(D30="ムツ(ノドグロ）（鮮魚）",2500,"")))))))))))))))</f>
        <v/>
      </c>
      <c r="G30" s="29"/>
      <c r="H30" s="30"/>
      <c r="I30" s="40">
        <f t="shared" ref="I30:I93" si="11">G30*H30</f>
        <v>0</v>
      </c>
      <c r="J30" s="40">
        <f t="shared" ref="J30:J93" si="12">ROUND(I30*0.08,)</f>
        <v>0</v>
      </c>
      <c r="K30" s="40">
        <f t="shared" ref="K30:K93" si="13">I30+J30</f>
        <v>0</v>
      </c>
      <c r="L30" s="30">
        <f t="shared" si="5"/>
        <v>0</v>
      </c>
    </row>
    <row r="31" spans="1:14">
      <c r="A31" s="28">
        <v>22</v>
      </c>
      <c r="B31" s="38"/>
      <c r="C31" s="37" t="str">
        <f>IF(B31="","",VLOOKUP(B31,仲買人等一覧!$A$5:$B$43,2,FALSE))</f>
        <v/>
      </c>
      <c r="D31" s="36"/>
      <c r="E31" s="39" t="str">
        <f t="shared" si="9"/>
        <v/>
      </c>
      <c r="F31" s="39" t="str">
        <f t="shared" si="10"/>
        <v/>
      </c>
      <c r="G31" s="29"/>
      <c r="H31" s="30"/>
      <c r="I31" s="40">
        <f t="shared" si="11"/>
        <v>0</v>
      </c>
      <c r="J31" s="40">
        <f t="shared" si="12"/>
        <v>0</v>
      </c>
      <c r="K31" s="40">
        <f t="shared" si="13"/>
        <v>0</v>
      </c>
      <c r="L31" s="30">
        <f t="shared" si="5"/>
        <v>0</v>
      </c>
    </row>
    <row r="32" spans="1:14">
      <c r="A32" s="28">
        <v>23</v>
      </c>
      <c r="B32" s="38"/>
      <c r="C32" s="37" t="str">
        <f>IF(B32="","",VLOOKUP(B32,仲買人等一覧!$A$5:$B$43,2,FALSE))</f>
        <v/>
      </c>
      <c r="D32" s="36"/>
      <c r="E32" s="39" t="str">
        <f t="shared" si="9"/>
        <v/>
      </c>
      <c r="F32" s="39" t="str">
        <f t="shared" si="10"/>
        <v/>
      </c>
      <c r="G32" s="29"/>
      <c r="H32" s="30"/>
      <c r="I32" s="40">
        <f t="shared" si="11"/>
        <v>0</v>
      </c>
      <c r="J32" s="40">
        <f t="shared" si="12"/>
        <v>0</v>
      </c>
      <c r="K32" s="40">
        <f t="shared" si="13"/>
        <v>0</v>
      </c>
      <c r="L32" s="30">
        <f t="shared" si="5"/>
        <v>0</v>
      </c>
    </row>
    <row r="33" spans="1:12">
      <c r="A33" s="28">
        <v>24</v>
      </c>
      <c r="B33" s="38"/>
      <c r="C33" s="37" t="str">
        <f>IF(B33="","",VLOOKUP(B33,仲買人等一覧!$A$5:$B$43,2,FALSE))</f>
        <v/>
      </c>
      <c r="D33" s="36"/>
      <c r="E33" s="39" t="str">
        <f t="shared" si="9"/>
        <v/>
      </c>
      <c r="F33" s="39" t="str">
        <f t="shared" si="10"/>
        <v/>
      </c>
      <c r="G33" s="29"/>
      <c r="H33" s="30"/>
      <c r="I33" s="40">
        <f t="shared" si="11"/>
        <v>0</v>
      </c>
      <c r="J33" s="40">
        <f t="shared" si="12"/>
        <v>0</v>
      </c>
      <c r="K33" s="40">
        <f t="shared" si="13"/>
        <v>0</v>
      </c>
      <c r="L33" s="30">
        <f t="shared" si="5"/>
        <v>0</v>
      </c>
    </row>
    <row r="34" spans="1:12">
      <c r="A34" s="28">
        <v>25</v>
      </c>
      <c r="B34" s="38"/>
      <c r="C34" s="37" t="str">
        <f>IF(B34="","",VLOOKUP(B34,仲買人等一覧!$A$5:$B$43,2,FALSE))</f>
        <v/>
      </c>
      <c r="D34" s="36"/>
      <c r="E34" s="39" t="str">
        <f t="shared" si="9"/>
        <v/>
      </c>
      <c r="F34" s="39" t="str">
        <f t="shared" si="10"/>
        <v/>
      </c>
      <c r="G34" s="29"/>
      <c r="H34" s="30"/>
      <c r="I34" s="40">
        <f t="shared" si="11"/>
        <v>0</v>
      </c>
      <c r="J34" s="40">
        <f t="shared" si="12"/>
        <v>0</v>
      </c>
      <c r="K34" s="40">
        <f t="shared" si="13"/>
        <v>0</v>
      </c>
      <c r="L34" s="30">
        <f t="shared" si="5"/>
        <v>0</v>
      </c>
    </row>
    <row r="35" spans="1:12">
      <c r="A35" s="28">
        <v>26</v>
      </c>
      <c r="B35" s="38"/>
      <c r="C35" s="37" t="str">
        <f>IF(B35="","",VLOOKUP(B35,仲買人等一覧!$A$5:$B$43,2,FALSE))</f>
        <v/>
      </c>
      <c r="D35" s="36"/>
      <c r="E35" s="39" t="str">
        <f t="shared" si="9"/>
        <v/>
      </c>
      <c r="F35" s="39" t="str">
        <f t="shared" si="10"/>
        <v/>
      </c>
      <c r="G35" s="29"/>
      <c r="H35" s="30"/>
      <c r="I35" s="40">
        <f t="shared" si="11"/>
        <v>0</v>
      </c>
      <c r="J35" s="40">
        <f t="shared" si="12"/>
        <v>0</v>
      </c>
      <c r="K35" s="40">
        <f t="shared" si="13"/>
        <v>0</v>
      </c>
      <c r="L35" s="30">
        <f t="shared" si="5"/>
        <v>0</v>
      </c>
    </row>
    <row r="36" spans="1:12">
      <c r="A36" s="28">
        <v>27</v>
      </c>
      <c r="B36" s="38"/>
      <c r="C36" s="37" t="str">
        <f>IF(B36="","",VLOOKUP(B36,仲買人等一覧!$A$5:$B$43,2,FALSE))</f>
        <v/>
      </c>
      <c r="D36" s="36"/>
      <c r="E36" s="39" t="str">
        <f t="shared" si="9"/>
        <v/>
      </c>
      <c r="F36" s="39" t="str">
        <f t="shared" si="10"/>
        <v/>
      </c>
      <c r="G36" s="29"/>
      <c r="H36" s="30"/>
      <c r="I36" s="40">
        <f t="shared" si="11"/>
        <v>0</v>
      </c>
      <c r="J36" s="40">
        <f t="shared" si="12"/>
        <v>0</v>
      </c>
      <c r="K36" s="40">
        <f t="shared" si="13"/>
        <v>0</v>
      </c>
      <c r="L36" s="30">
        <f t="shared" si="5"/>
        <v>0</v>
      </c>
    </row>
    <row r="37" spans="1:12">
      <c r="A37" s="28">
        <v>28</v>
      </c>
      <c r="B37" s="38"/>
      <c r="C37" s="37" t="str">
        <f>IF(B37="","",VLOOKUP(B37,仲買人等一覧!$A$5:$B$43,2,FALSE))</f>
        <v/>
      </c>
      <c r="D37" s="36"/>
      <c r="E37" s="39" t="str">
        <f t="shared" si="9"/>
        <v/>
      </c>
      <c r="F37" s="39" t="str">
        <f t="shared" si="10"/>
        <v/>
      </c>
      <c r="G37" s="29"/>
      <c r="H37" s="30"/>
      <c r="I37" s="40">
        <f t="shared" si="11"/>
        <v>0</v>
      </c>
      <c r="J37" s="40">
        <f t="shared" si="12"/>
        <v>0</v>
      </c>
      <c r="K37" s="40">
        <f t="shared" si="13"/>
        <v>0</v>
      </c>
      <c r="L37" s="30">
        <f t="shared" si="5"/>
        <v>0</v>
      </c>
    </row>
    <row r="38" spans="1:12">
      <c r="A38" s="28">
        <v>29</v>
      </c>
      <c r="B38" s="38"/>
      <c r="C38" s="37" t="str">
        <f>IF(B38="","",VLOOKUP(B38,仲買人等一覧!$A$5:$B$43,2,FALSE))</f>
        <v/>
      </c>
      <c r="D38" s="36"/>
      <c r="E38" s="39" t="str">
        <f t="shared" si="9"/>
        <v/>
      </c>
      <c r="F38" s="39" t="str">
        <f t="shared" si="10"/>
        <v/>
      </c>
      <c r="G38" s="29"/>
      <c r="H38" s="30"/>
      <c r="I38" s="40">
        <f t="shared" si="11"/>
        <v>0</v>
      </c>
      <c r="J38" s="40">
        <f t="shared" si="12"/>
        <v>0</v>
      </c>
      <c r="K38" s="40">
        <f t="shared" si="13"/>
        <v>0</v>
      </c>
      <c r="L38" s="30">
        <f t="shared" si="5"/>
        <v>0</v>
      </c>
    </row>
    <row r="39" spans="1:12">
      <c r="A39" s="28">
        <v>30</v>
      </c>
      <c r="B39" s="38"/>
      <c r="C39" s="37" t="str">
        <f>IF(B39="","",VLOOKUP(B39,仲買人等一覧!$A$5:$B$43,2,FALSE))</f>
        <v/>
      </c>
      <c r="D39" s="36"/>
      <c r="E39" s="39" t="str">
        <f t="shared" si="9"/>
        <v/>
      </c>
      <c r="F39" s="39" t="str">
        <f t="shared" si="10"/>
        <v/>
      </c>
      <c r="G39" s="29"/>
      <c r="H39" s="30"/>
      <c r="I39" s="40">
        <f t="shared" si="11"/>
        <v>0</v>
      </c>
      <c r="J39" s="40">
        <f t="shared" si="12"/>
        <v>0</v>
      </c>
      <c r="K39" s="40">
        <f t="shared" si="13"/>
        <v>0</v>
      </c>
      <c r="L39" s="30">
        <f t="shared" si="5"/>
        <v>0</v>
      </c>
    </row>
    <row r="40" spans="1:12">
      <c r="A40" s="28">
        <v>31</v>
      </c>
      <c r="B40" s="38"/>
      <c r="C40" s="37" t="str">
        <f>IF(B40="","",VLOOKUP(B40,仲買人等一覧!$A$5:$B$43,2,FALSE))</f>
        <v/>
      </c>
      <c r="D40" s="36"/>
      <c r="E40" s="39" t="str">
        <f t="shared" si="9"/>
        <v/>
      </c>
      <c r="F40" s="39" t="str">
        <f t="shared" si="10"/>
        <v/>
      </c>
      <c r="G40" s="29"/>
      <c r="H40" s="30"/>
      <c r="I40" s="40">
        <f t="shared" si="11"/>
        <v>0</v>
      </c>
      <c r="J40" s="40">
        <f t="shared" si="12"/>
        <v>0</v>
      </c>
      <c r="K40" s="40">
        <f t="shared" si="13"/>
        <v>0</v>
      </c>
      <c r="L40" s="30">
        <f t="shared" si="5"/>
        <v>0</v>
      </c>
    </row>
    <row r="41" spans="1:12">
      <c r="A41" s="28">
        <v>32</v>
      </c>
      <c r="B41" s="38"/>
      <c r="C41" s="37" t="str">
        <f>IF(B41="","",VLOOKUP(B41,仲買人等一覧!$A$5:$B$43,2,FALSE))</f>
        <v/>
      </c>
      <c r="D41" s="36"/>
      <c r="E41" s="39" t="str">
        <f t="shared" si="9"/>
        <v/>
      </c>
      <c r="F41" s="39" t="str">
        <f t="shared" si="10"/>
        <v/>
      </c>
      <c r="G41" s="29"/>
      <c r="H41" s="30"/>
      <c r="I41" s="40">
        <f t="shared" si="11"/>
        <v>0</v>
      </c>
      <c r="J41" s="40">
        <f t="shared" si="12"/>
        <v>0</v>
      </c>
      <c r="K41" s="40">
        <f t="shared" si="13"/>
        <v>0</v>
      </c>
      <c r="L41" s="30">
        <f t="shared" si="5"/>
        <v>0</v>
      </c>
    </row>
    <row r="42" spans="1:12">
      <c r="A42" s="28">
        <v>33</v>
      </c>
      <c r="B42" s="38"/>
      <c r="C42" s="37" t="str">
        <f>IF(B42="","",VLOOKUP(B42,仲買人等一覧!$A$5:$B$43,2,FALSE))</f>
        <v/>
      </c>
      <c r="D42" s="36"/>
      <c r="E42" s="39" t="str">
        <f t="shared" si="9"/>
        <v/>
      </c>
      <c r="F42" s="39" t="str">
        <f t="shared" si="10"/>
        <v/>
      </c>
      <c r="G42" s="29"/>
      <c r="H42" s="30"/>
      <c r="I42" s="40">
        <f t="shared" si="11"/>
        <v>0</v>
      </c>
      <c r="J42" s="40">
        <f t="shared" si="12"/>
        <v>0</v>
      </c>
      <c r="K42" s="40">
        <f t="shared" si="13"/>
        <v>0</v>
      </c>
      <c r="L42" s="30">
        <f t="shared" si="5"/>
        <v>0</v>
      </c>
    </row>
    <row r="43" spans="1:12">
      <c r="A43" s="28">
        <v>34</v>
      </c>
      <c r="B43" s="38"/>
      <c r="C43" s="37" t="str">
        <f>IF(B43="","",VLOOKUP(B43,仲買人等一覧!$A$5:$B$43,2,FALSE))</f>
        <v/>
      </c>
      <c r="D43" s="36"/>
      <c r="E43" s="39" t="str">
        <f t="shared" si="9"/>
        <v/>
      </c>
      <c r="F43" s="39" t="str">
        <f t="shared" si="10"/>
        <v/>
      </c>
      <c r="G43" s="29"/>
      <c r="H43" s="30"/>
      <c r="I43" s="40">
        <f t="shared" si="11"/>
        <v>0</v>
      </c>
      <c r="J43" s="40">
        <f t="shared" si="12"/>
        <v>0</v>
      </c>
      <c r="K43" s="40">
        <f t="shared" si="13"/>
        <v>0</v>
      </c>
      <c r="L43" s="30">
        <f t="shared" si="5"/>
        <v>0</v>
      </c>
    </row>
    <row r="44" spans="1:12">
      <c r="A44" s="28">
        <v>35</v>
      </c>
      <c r="B44" s="38"/>
      <c r="C44" s="37" t="str">
        <f>IF(B44="","",VLOOKUP(B44,仲買人等一覧!$A$5:$B$43,2,FALSE))</f>
        <v/>
      </c>
      <c r="D44" s="36"/>
      <c r="E44" s="39" t="str">
        <f t="shared" si="9"/>
        <v/>
      </c>
      <c r="F44" s="39" t="str">
        <f t="shared" si="10"/>
        <v/>
      </c>
      <c r="G44" s="29"/>
      <c r="H44" s="30"/>
      <c r="I44" s="40">
        <f t="shared" si="11"/>
        <v>0</v>
      </c>
      <c r="J44" s="40">
        <f t="shared" si="12"/>
        <v>0</v>
      </c>
      <c r="K44" s="40">
        <f t="shared" si="13"/>
        <v>0</v>
      </c>
      <c r="L44" s="30">
        <f t="shared" si="5"/>
        <v>0</v>
      </c>
    </row>
    <row r="45" spans="1:12">
      <c r="A45" s="28">
        <v>36</v>
      </c>
      <c r="B45" s="38"/>
      <c r="C45" s="37" t="str">
        <f>IF(B45="","",VLOOKUP(B45,仲買人等一覧!$A$5:$B$43,2,FALSE))</f>
        <v/>
      </c>
      <c r="D45" s="36"/>
      <c r="E45" s="39" t="str">
        <f t="shared" si="9"/>
        <v/>
      </c>
      <c r="F45" s="39" t="str">
        <f t="shared" si="10"/>
        <v/>
      </c>
      <c r="G45" s="29"/>
      <c r="H45" s="30"/>
      <c r="I45" s="40">
        <f t="shared" si="11"/>
        <v>0</v>
      </c>
      <c r="J45" s="40">
        <f t="shared" si="12"/>
        <v>0</v>
      </c>
      <c r="K45" s="40">
        <f t="shared" si="13"/>
        <v>0</v>
      </c>
      <c r="L45" s="30">
        <f t="shared" si="5"/>
        <v>0</v>
      </c>
    </row>
    <row r="46" spans="1:12">
      <c r="A46" s="28">
        <v>37</v>
      </c>
      <c r="B46" s="38"/>
      <c r="C46" s="37" t="str">
        <f>IF(B46="","",VLOOKUP(B46,仲買人等一覧!$A$5:$B$43,2,FALSE))</f>
        <v/>
      </c>
      <c r="D46" s="36"/>
      <c r="E46" s="39" t="str">
        <f t="shared" si="9"/>
        <v/>
      </c>
      <c r="F46" s="39" t="str">
        <f t="shared" si="10"/>
        <v/>
      </c>
      <c r="G46" s="29"/>
      <c r="H46" s="30"/>
      <c r="I46" s="40">
        <f t="shared" si="11"/>
        <v>0</v>
      </c>
      <c r="J46" s="40">
        <f t="shared" si="12"/>
        <v>0</v>
      </c>
      <c r="K46" s="40">
        <f t="shared" si="13"/>
        <v>0</v>
      </c>
      <c r="L46" s="30">
        <f t="shared" si="5"/>
        <v>0</v>
      </c>
    </row>
    <row r="47" spans="1:12">
      <c r="A47" s="28">
        <v>38</v>
      </c>
      <c r="B47" s="38"/>
      <c r="C47" s="37" t="str">
        <f>IF(B47="","",VLOOKUP(B47,仲買人等一覧!$A$5:$B$43,2,FALSE))</f>
        <v/>
      </c>
      <c r="D47" s="36"/>
      <c r="E47" s="39" t="str">
        <f t="shared" si="9"/>
        <v/>
      </c>
      <c r="F47" s="39" t="str">
        <f t="shared" si="10"/>
        <v/>
      </c>
      <c r="G47" s="29"/>
      <c r="H47" s="30"/>
      <c r="I47" s="40">
        <f t="shared" si="11"/>
        <v>0</v>
      </c>
      <c r="J47" s="40">
        <f t="shared" si="12"/>
        <v>0</v>
      </c>
      <c r="K47" s="40">
        <f t="shared" si="13"/>
        <v>0</v>
      </c>
      <c r="L47" s="30">
        <f t="shared" si="5"/>
        <v>0</v>
      </c>
    </row>
    <row r="48" spans="1:12">
      <c r="A48" s="28">
        <v>39</v>
      </c>
      <c r="B48" s="38"/>
      <c r="C48" s="37" t="str">
        <f>IF(B48="","",VLOOKUP(B48,仲買人等一覧!$A$5:$B$43,2,FALSE))</f>
        <v/>
      </c>
      <c r="D48" s="36"/>
      <c r="E48" s="39" t="str">
        <f t="shared" si="9"/>
        <v/>
      </c>
      <c r="F48" s="39" t="str">
        <f t="shared" si="10"/>
        <v/>
      </c>
      <c r="G48" s="29"/>
      <c r="H48" s="30"/>
      <c r="I48" s="40">
        <f t="shared" si="11"/>
        <v>0</v>
      </c>
      <c r="J48" s="40">
        <f t="shared" si="12"/>
        <v>0</v>
      </c>
      <c r="K48" s="40">
        <f t="shared" si="13"/>
        <v>0</v>
      </c>
      <c r="L48" s="30">
        <f t="shared" si="5"/>
        <v>0</v>
      </c>
    </row>
    <row r="49" spans="1:12">
      <c r="A49" s="28">
        <v>40</v>
      </c>
      <c r="B49" s="38"/>
      <c r="C49" s="37" t="str">
        <f>IF(B49="","",VLOOKUP(B49,仲買人等一覧!$A$5:$B$43,2,FALSE))</f>
        <v/>
      </c>
      <c r="D49" s="36"/>
      <c r="E49" s="39" t="str">
        <f t="shared" si="9"/>
        <v/>
      </c>
      <c r="F49" s="39" t="str">
        <f t="shared" si="10"/>
        <v/>
      </c>
      <c r="G49" s="29"/>
      <c r="H49" s="30"/>
      <c r="I49" s="40">
        <f t="shared" si="11"/>
        <v>0</v>
      </c>
      <c r="J49" s="40">
        <f t="shared" si="12"/>
        <v>0</v>
      </c>
      <c r="K49" s="40">
        <f t="shared" si="13"/>
        <v>0</v>
      </c>
      <c r="L49" s="30">
        <f t="shared" si="5"/>
        <v>0</v>
      </c>
    </row>
    <row r="50" spans="1:12">
      <c r="A50" s="28">
        <v>41</v>
      </c>
      <c r="B50" s="38"/>
      <c r="C50" s="37" t="str">
        <f>IF(B50="","",VLOOKUP(B50,仲買人等一覧!$A$5:$B$43,2,FALSE))</f>
        <v/>
      </c>
      <c r="D50" s="36"/>
      <c r="E50" s="39" t="str">
        <f t="shared" si="9"/>
        <v/>
      </c>
      <c r="F50" s="39" t="str">
        <f t="shared" si="10"/>
        <v/>
      </c>
      <c r="G50" s="29"/>
      <c r="H50" s="30"/>
      <c r="I50" s="40">
        <f t="shared" si="11"/>
        <v>0</v>
      </c>
      <c r="J50" s="40">
        <f t="shared" si="12"/>
        <v>0</v>
      </c>
      <c r="K50" s="40">
        <f t="shared" si="13"/>
        <v>0</v>
      </c>
      <c r="L50" s="30">
        <f t="shared" si="5"/>
        <v>0</v>
      </c>
    </row>
    <row r="51" spans="1:12">
      <c r="A51" s="28">
        <v>42</v>
      </c>
      <c r="B51" s="38"/>
      <c r="C51" s="37" t="str">
        <f>IF(B51="","",VLOOKUP(B51,仲買人等一覧!$A$5:$B$43,2,FALSE))</f>
        <v/>
      </c>
      <c r="D51" s="36"/>
      <c r="E51" s="39" t="str">
        <f t="shared" si="9"/>
        <v/>
      </c>
      <c r="F51" s="39" t="str">
        <f t="shared" si="10"/>
        <v/>
      </c>
      <c r="G51" s="29"/>
      <c r="H51" s="30"/>
      <c r="I51" s="40">
        <f t="shared" si="11"/>
        <v>0</v>
      </c>
      <c r="J51" s="40">
        <f t="shared" si="12"/>
        <v>0</v>
      </c>
      <c r="K51" s="40">
        <f t="shared" si="13"/>
        <v>0</v>
      </c>
      <c r="L51" s="30">
        <f t="shared" si="5"/>
        <v>0</v>
      </c>
    </row>
    <row r="52" spans="1:12">
      <c r="A52" s="28">
        <v>43</v>
      </c>
      <c r="B52" s="38"/>
      <c r="C52" s="37" t="str">
        <f>IF(B52="","",VLOOKUP(B52,仲買人等一覧!$A$5:$B$43,2,FALSE))</f>
        <v/>
      </c>
      <c r="D52" s="36"/>
      <c r="E52" s="39" t="str">
        <f t="shared" si="9"/>
        <v/>
      </c>
      <c r="F52" s="39" t="str">
        <f t="shared" si="10"/>
        <v/>
      </c>
      <c r="G52" s="29"/>
      <c r="H52" s="30"/>
      <c r="I52" s="40">
        <f t="shared" si="11"/>
        <v>0</v>
      </c>
      <c r="J52" s="40">
        <f t="shared" si="12"/>
        <v>0</v>
      </c>
      <c r="K52" s="40">
        <f t="shared" si="13"/>
        <v>0</v>
      </c>
      <c r="L52" s="30">
        <f t="shared" si="5"/>
        <v>0</v>
      </c>
    </row>
    <row r="53" spans="1:12">
      <c r="A53" s="28">
        <v>44</v>
      </c>
      <c r="B53" s="38"/>
      <c r="C53" s="37" t="str">
        <f>IF(B53="","",VLOOKUP(B53,仲買人等一覧!$A$5:$B$43,2,FALSE))</f>
        <v/>
      </c>
      <c r="D53" s="36"/>
      <c r="E53" s="39" t="str">
        <f t="shared" si="9"/>
        <v/>
      </c>
      <c r="F53" s="39" t="str">
        <f t="shared" si="10"/>
        <v/>
      </c>
      <c r="G53" s="29"/>
      <c r="H53" s="30"/>
      <c r="I53" s="40">
        <f t="shared" si="11"/>
        <v>0</v>
      </c>
      <c r="J53" s="40">
        <f t="shared" si="12"/>
        <v>0</v>
      </c>
      <c r="K53" s="40">
        <f t="shared" si="13"/>
        <v>0</v>
      </c>
      <c r="L53" s="30">
        <f t="shared" si="5"/>
        <v>0</v>
      </c>
    </row>
    <row r="54" spans="1:12">
      <c r="A54" s="28">
        <v>45</v>
      </c>
      <c r="B54" s="38"/>
      <c r="C54" s="37" t="str">
        <f>IF(B54="","",VLOOKUP(B54,仲買人等一覧!$A$5:$B$43,2,FALSE))</f>
        <v/>
      </c>
      <c r="D54" s="36"/>
      <c r="E54" s="39" t="str">
        <f t="shared" si="9"/>
        <v/>
      </c>
      <c r="F54" s="39" t="str">
        <f t="shared" si="10"/>
        <v/>
      </c>
      <c r="G54" s="29"/>
      <c r="H54" s="30"/>
      <c r="I54" s="40">
        <f t="shared" si="11"/>
        <v>0</v>
      </c>
      <c r="J54" s="40">
        <f t="shared" si="12"/>
        <v>0</v>
      </c>
      <c r="K54" s="40">
        <f t="shared" si="13"/>
        <v>0</v>
      </c>
      <c r="L54" s="30">
        <f t="shared" si="5"/>
        <v>0</v>
      </c>
    </row>
    <row r="55" spans="1:12">
      <c r="A55" s="28">
        <v>46</v>
      </c>
      <c r="B55" s="38"/>
      <c r="C55" s="37" t="str">
        <f>IF(B55="","",VLOOKUP(B55,仲買人等一覧!$A$5:$B$43,2,FALSE))</f>
        <v/>
      </c>
      <c r="D55" s="36"/>
      <c r="E55" s="39" t="str">
        <f t="shared" si="9"/>
        <v/>
      </c>
      <c r="F55" s="39" t="str">
        <f t="shared" si="10"/>
        <v/>
      </c>
      <c r="G55" s="29"/>
      <c r="H55" s="30"/>
      <c r="I55" s="40">
        <f t="shared" si="11"/>
        <v>0</v>
      </c>
      <c r="J55" s="40">
        <f t="shared" si="12"/>
        <v>0</v>
      </c>
      <c r="K55" s="40">
        <f t="shared" si="13"/>
        <v>0</v>
      </c>
      <c r="L55" s="30">
        <f t="shared" si="5"/>
        <v>0</v>
      </c>
    </row>
    <row r="56" spans="1:12">
      <c r="A56" s="28">
        <v>47</v>
      </c>
      <c r="B56" s="38"/>
      <c r="C56" s="37" t="str">
        <f>IF(B56="","",VLOOKUP(B56,仲買人等一覧!$A$5:$B$43,2,FALSE))</f>
        <v/>
      </c>
      <c r="D56" s="36"/>
      <c r="E56" s="39" t="str">
        <f t="shared" si="9"/>
        <v/>
      </c>
      <c r="F56" s="39" t="str">
        <f t="shared" si="10"/>
        <v/>
      </c>
      <c r="G56" s="29"/>
      <c r="H56" s="30"/>
      <c r="I56" s="40">
        <f t="shared" si="11"/>
        <v>0</v>
      </c>
      <c r="J56" s="40">
        <f t="shared" si="12"/>
        <v>0</v>
      </c>
      <c r="K56" s="40">
        <f t="shared" si="13"/>
        <v>0</v>
      </c>
      <c r="L56" s="30">
        <f t="shared" si="5"/>
        <v>0</v>
      </c>
    </row>
    <row r="57" spans="1:12">
      <c r="A57" s="28">
        <v>48</v>
      </c>
      <c r="B57" s="38"/>
      <c r="C57" s="37" t="str">
        <f>IF(B57="","",VLOOKUP(B57,仲買人等一覧!$A$5:$B$43,2,FALSE))</f>
        <v/>
      </c>
      <c r="D57" s="36"/>
      <c r="E57" s="39" t="str">
        <f t="shared" si="9"/>
        <v/>
      </c>
      <c r="F57" s="39" t="str">
        <f t="shared" si="10"/>
        <v/>
      </c>
      <c r="G57" s="29"/>
      <c r="H57" s="30"/>
      <c r="I57" s="40">
        <f t="shared" si="11"/>
        <v>0</v>
      </c>
      <c r="J57" s="40">
        <f t="shared" si="12"/>
        <v>0</v>
      </c>
      <c r="K57" s="40">
        <f t="shared" si="13"/>
        <v>0</v>
      </c>
      <c r="L57" s="30">
        <f t="shared" si="5"/>
        <v>0</v>
      </c>
    </row>
    <row r="58" spans="1:12">
      <c r="A58" s="28">
        <v>49</v>
      </c>
      <c r="B58" s="38"/>
      <c r="C58" s="37" t="str">
        <f>IF(B58="","",VLOOKUP(B58,仲買人等一覧!$A$5:$B$43,2,FALSE))</f>
        <v/>
      </c>
      <c r="D58" s="36"/>
      <c r="E58" s="39" t="str">
        <f t="shared" si="9"/>
        <v/>
      </c>
      <c r="F58" s="39" t="str">
        <f t="shared" si="10"/>
        <v/>
      </c>
      <c r="G58" s="29"/>
      <c r="H58" s="30"/>
      <c r="I58" s="40">
        <f t="shared" si="11"/>
        <v>0</v>
      </c>
      <c r="J58" s="40">
        <f t="shared" si="12"/>
        <v>0</v>
      </c>
      <c r="K58" s="40">
        <f t="shared" si="13"/>
        <v>0</v>
      </c>
      <c r="L58" s="30">
        <f t="shared" si="5"/>
        <v>0</v>
      </c>
    </row>
    <row r="59" spans="1:12">
      <c r="A59" s="28">
        <v>50</v>
      </c>
      <c r="B59" s="38"/>
      <c r="C59" s="37" t="str">
        <f>IF(B59="","",VLOOKUP(B59,仲買人等一覧!$A$5:$B$43,2,FALSE))</f>
        <v/>
      </c>
      <c r="D59" s="36"/>
      <c r="E59" s="39" t="str">
        <f t="shared" si="9"/>
        <v/>
      </c>
      <c r="F59" s="39" t="str">
        <f t="shared" si="10"/>
        <v/>
      </c>
      <c r="G59" s="29"/>
      <c r="H59" s="30"/>
      <c r="I59" s="40">
        <f t="shared" si="11"/>
        <v>0</v>
      </c>
      <c r="J59" s="40">
        <f t="shared" si="12"/>
        <v>0</v>
      </c>
      <c r="K59" s="40">
        <f t="shared" si="13"/>
        <v>0</v>
      </c>
      <c r="L59" s="30">
        <f t="shared" si="5"/>
        <v>0</v>
      </c>
    </row>
    <row r="60" spans="1:12">
      <c r="A60" s="28">
        <v>51</v>
      </c>
      <c r="B60" s="38"/>
      <c r="C60" s="37" t="str">
        <f>IF(B60="","",VLOOKUP(B60,仲買人等一覧!$A$5:$B$43,2,FALSE))</f>
        <v/>
      </c>
      <c r="D60" s="36"/>
      <c r="E60" s="39" t="str">
        <f t="shared" si="9"/>
        <v/>
      </c>
      <c r="F60" s="39" t="str">
        <f t="shared" si="10"/>
        <v/>
      </c>
      <c r="G60" s="29"/>
      <c r="H60" s="30"/>
      <c r="I60" s="40">
        <f t="shared" si="11"/>
        <v>0</v>
      </c>
      <c r="J60" s="40">
        <f t="shared" si="12"/>
        <v>0</v>
      </c>
      <c r="K60" s="40">
        <f t="shared" si="13"/>
        <v>0</v>
      </c>
      <c r="L60" s="30">
        <f t="shared" si="5"/>
        <v>0</v>
      </c>
    </row>
    <row r="61" spans="1:12">
      <c r="A61" s="28">
        <v>52</v>
      </c>
      <c r="B61" s="38"/>
      <c r="C61" s="37" t="str">
        <f>IF(B61="","",VLOOKUP(B61,仲買人等一覧!$A$5:$B$43,2,FALSE))</f>
        <v/>
      </c>
      <c r="D61" s="36"/>
      <c r="E61" s="39" t="str">
        <f t="shared" si="9"/>
        <v/>
      </c>
      <c r="F61" s="39" t="str">
        <f t="shared" si="10"/>
        <v/>
      </c>
      <c r="G61" s="29"/>
      <c r="H61" s="30"/>
      <c r="I61" s="40">
        <f t="shared" si="11"/>
        <v>0</v>
      </c>
      <c r="J61" s="40">
        <f t="shared" si="12"/>
        <v>0</v>
      </c>
      <c r="K61" s="40">
        <f t="shared" si="13"/>
        <v>0</v>
      </c>
      <c r="L61" s="30">
        <f t="shared" si="5"/>
        <v>0</v>
      </c>
    </row>
    <row r="62" spans="1:12">
      <c r="A62" s="28">
        <v>53</v>
      </c>
      <c r="B62" s="38"/>
      <c r="C62" s="37" t="str">
        <f>IF(B62="","",VLOOKUP(B62,仲買人等一覧!$A$5:$B$43,2,FALSE))</f>
        <v/>
      </c>
      <c r="D62" s="36"/>
      <c r="E62" s="39" t="str">
        <f t="shared" si="9"/>
        <v/>
      </c>
      <c r="F62" s="39" t="str">
        <f t="shared" si="10"/>
        <v/>
      </c>
      <c r="G62" s="29"/>
      <c r="H62" s="30"/>
      <c r="I62" s="40">
        <f t="shared" si="11"/>
        <v>0</v>
      </c>
      <c r="J62" s="40">
        <f t="shared" si="12"/>
        <v>0</v>
      </c>
      <c r="K62" s="40">
        <f t="shared" si="13"/>
        <v>0</v>
      </c>
      <c r="L62" s="30">
        <f t="shared" si="5"/>
        <v>0</v>
      </c>
    </row>
    <row r="63" spans="1:12">
      <c r="A63" s="28">
        <v>54</v>
      </c>
      <c r="B63" s="38"/>
      <c r="C63" s="37" t="str">
        <f>IF(B63="","",VLOOKUP(B63,仲買人等一覧!$A$5:$B$43,2,FALSE))</f>
        <v/>
      </c>
      <c r="D63" s="36"/>
      <c r="E63" s="39" t="str">
        <f t="shared" si="9"/>
        <v/>
      </c>
      <c r="F63" s="39" t="str">
        <f t="shared" si="10"/>
        <v/>
      </c>
      <c r="G63" s="29"/>
      <c r="H63" s="30"/>
      <c r="I63" s="40">
        <f t="shared" si="11"/>
        <v>0</v>
      </c>
      <c r="J63" s="40">
        <f t="shared" si="12"/>
        <v>0</v>
      </c>
      <c r="K63" s="40">
        <f t="shared" si="13"/>
        <v>0</v>
      </c>
      <c r="L63" s="30">
        <f t="shared" si="5"/>
        <v>0</v>
      </c>
    </row>
    <row r="64" spans="1:12">
      <c r="A64" s="28">
        <v>55</v>
      </c>
      <c r="B64" s="38"/>
      <c r="C64" s="37" t="str">
        <f>IF(B64="","",VLOOKUP(B64,仲買人等一覧!$A$5:$B$43,2,FALSE))</f>
        <v/>
      </c>
      <c r="D64" s="36"/>
      <c r="E64" s="39" t="str">
        <f t="shared" si="9"/>
        <v/>
      </c>
      <c r="F64" s="39" t="str">
        <f t="shared" si="10"/>
        <v/>
      </c>
      <c r="G64" s="29"/>
      <c r="H64" s="30"/>
      <c r="I64" s="40">
        <f t="shared" si="11"/>
        <v>0</v>
      </c>
      <c r="J64" s="40">
        <f t="shared" si="12"/>
        <v>0</v>
      </c>
      <c r="K64" s="40">
        <f t="shared" si="13"/>
        <v>0</v>
      </c>
      <c r="L64" s="30">
        <f t="shared" si="5"/>
        <v>0</v>
      </c>
    </row>
    <row r="65" spans="1:12">
      <c r="A65" s="28">
        <v>56</v>
      </c>
      <c r="B65" s="38"/>
      <c r="C65" s="37" t="str">
        <f>IF(B65="","",VLOOKUP(B65,仲買人等一覧!$A$5:$B$43,2,FALSE))</f>
        <v/>
      </c>
      <c r="D65" s="36"/>
      <c r="E65" s="39" t="str">
        <f t="shared" si="9"/>
        <v/>
      </c>
      <c r="F65" s="39" t="str">
        <f t="shared" si="10"/>
        <v/>
      </c>
      <c r="G65" s="29"/>
      <c r="H65" s="30"/>
      <c r="I65" s="40">
        <f t="shared" si="11"/>
        <v>0</v>
      </c>
      <c r="J65" s="40">
        <f t="shared" si="12"/>
        <v>0</v>
      </c>
      <c r="K65" s="40">
        <f t="shared" si="13"/>
        <v>0</v>
      </c>
      <c r="L65" s="30">
        <f t="shared" si="5"/>
        <v>0</v>
      </c>
    </row>
    <row r="66" spans="1:12">
      <c r="A66" s="28">
        <v>57</v>
      </c>
      <c r="B66" s="38"/>
      <c r="C66" s="37" t="str">
        <f>IF(B66="","",VLOOKUP(B66,仲買人等一覧!$A$5:$B$43,2,FALSE))</f>
        <v/>
      </c>
      <c r="D66" s="36"/>
      <c r="E66" s="39" t="str">
        <f t="shared" si="9"/>
        <v/>
      </c>
      <c r="F66" s="39" t="str">
        <f t="shared" si="10"/>
        <v/>
      </c>
      <c r="G66" s="29"/>
      <c r="H66" s="30"/>
      <c r="I66" s="40">
        <f t="shared" si="11"/>
        <v>0</v>
      </c>
      <c r="J66" s="40">
        <f t="shared" si="12"/>
        <v>0</v>
      </c>
      <c r="K66" s="40">
        <f t="shared" si="13"/>
        <v>0</v>
      </c>
      <c r="L66" s="30">
        <f t="shared" si="5"/>
        <v>0</v>
      </c>
    </row>
    <row r="67" spans="1:12">
      <c r="A67" s="28">
        <v>58</v>
      </c>
      <c r="B67" s="38"/>
      <c r="C67" s="37" t="str">
        <f>IF(B67="","",VLOOKUP(B67,仲買人等一覧!$A$5:$B$43,2,FALSE))</f>
        <v/>
      </c>
      <c r="D67" s="36"/>
      <c r="E67" s="39" t="str">
        <f t="shared" si="9"/>
        <v/>
      </c>
      <c r="F67" s="39" t="str">
        <f t="shared" si="10"/>
        <v/>
      </c>
      <c r="G67" s="29"/>
      <c r="H67" s="30"/>
      <c r="I67" s="40">
        <f t="shared" si="11"/>
        <v>0</v>
      </c>
      <c r="J67" s="40">
        <f t="shared" si="12"/>
        <v>0</v>
      </c>
      <c r="K67" s="40">
        <f t="shared" si="13"/>
        <v>0</v>
      </c>
      <c r="L67" s="30">
        <f t="shared" si="5"/>
        <v>0</v>
      </c>
    </row>
    <row r="68" spans="1:12">
      <c r="A68" s="28">
        <v>59</v>
      </c>
      <c r="B68" s="38"/>
      <c r="C68" s="37" t="str">
        <f>IF(B68="","",VLOOKUP(B68,仲買人等一覧!$A$5:$B$43,2,FALSE))</f>
        <v/>
      </c>
      <c r="D68" s="36"/>
      <c r="E68" s="39" t="str">
        <f t="shared" si="9"/>
        <v/>
      </c>
      <c r="F68" s="39" t="str">
        <f t="shared" si="10"/>
        <v/>
      </c>
      <c r="G68" s="29"/>
      <c r="H68" s="30"/>
      <c r="I68" s="40">
        <f t="shared" si="11"/>
        <v>0</v>
      </c>
      <c r="J68" s="40">
        <f t="shared" si="12"/>
        <v>0</v>
      </c>
      <c r="K68" s="40">
        <f t="shared" si="13"/>
        <v>0</v>
      </c>
      <c r="L68" s="30">
        <f t="shared" si="5"/>
        <v>0</v>
      </c>
    </row>
    <row r="69" spans="1:12">
      <c r="A69" s="28">
        <v>60</v>
      </c>
      <c r="B69" s="38"/>
      <c r="C69" s="37" t="str">
        <f>IF(B69="","",VLOOKUP(B69,仲買人等一覧!$A$5:$B$43,2,FALSE))</f>
        <v/>
      </c>
      <c r="D69" s="36"/>
      <c r="E69" s="39" t="str">
        <f t="shared" si="9"/>
        <v/>
      </c>
      <c r="F69" s="39" t="str">
        <f t="shared" si="10"/>
        <v/>
      </c>
      <c r="G69" s="29"/>
      <c r="H69" s="30"/>
      <c r="I69" s="40">
        <f t="shared" si="11"/>
        <v>0</v>
      </c>
      <c r="J69" s="40">
        <f t="shared" si="12"/>
        <v>0</v>
      </c>
      <c r="K69" s="40">
        <f t="shared" si="13"/>
        <v>0</v>
      </c>
      <c r="L69" s="30">
        <f t="shared" si="5"/>
        <v>0</v>
      </c>
    </row>
    <row r="70" spans="1:12">
      <c r="A70" s="28">
        <v>61</v>
      </c>
      <c r="B70" s="38"/>
      <c r="C70" s="37" t="str">
        <f>IF(B70="","",VLOOKUP(B70,仲買人等一覧!$A$5:$B$43,2,FALSE))</f>
        <v/>
      </c>
      <c r="D70" s="36"/>
      <c r="E70" s="39" t="str">
        <f t="shared" si="9"/>
        <v/>
      </c>
      <c r="F70" s="39" t="str">
        <f t="shared" si="10"/>
        <v/>
      </c>
      <c r="G70" s="29"/>
      <c r="H70" s="30"/>
      <c r="I70" s="40">
        <f t="shared" si="11"/>
        <v>0</v>
      </c>
      <c r="J70" s="40">
        <f t="shared" si="12"/>
        <v>0</v>
      </c>
      <c r="K70" s="40">
        <f t="shared" si="13"/>
        <v>0</v>
      </c>
      <c r="L70" s="30">
        <f t="shared" si="5"/>
        <v>0</v>
      </c>
    </row>
    <row r="71" spans="1:12">
      <c r="A71" s="28">
        <v>62</v>
      </c>
      <c r="B71" s="38"/>
      <c r="C71" s="37" t="str">
        <f>IF(B71="","",VLOOKUP(B71,仲買人等一覧!$A$5:$B$43,2,FALSE))</f>
        <v/>
      </c>
      <c r="D71" s="36"/>
      <c r="E71" s="39" t="str">
        <f t="shared" si="9"/>
        <v/>
      </c>
      <c r="F71" s="39" t="str">
        <f t="shared" si="10"/>
        <v/>
      </c>
      <c r="G71" s="29"/>
      <c r="H71" s="30"/>
      <c r="I71" s="40">
        <f t="shared" si="11"/>
        <v>0</v>
      </c>
      <c r="J71" s="40">
        <f t="shared" si="12"/>
        <v>0</v>
      </c>
      <c r="K71" s="40">
        <f t="shared" si="13"/>
        <v>0</v>
      </c>
      <c r="L71" s="30">
        <f t="shared" si="5"/>
        <v>0</v>
      </c>
    </row>
    <row r="72" spans="1:12">
      <c r="A72" s="28">
        <v>63</v>
      </c>
      <c r="B72" s="38"/>
      <c r="C72" s="37" t="str">
        <f>IF(B72="","",VLOOKUP(B72,仲買人等一覧!$A$5:$B$43,2,FALSE))</f>
        <v/>
      </c>
      <c r="D72" s="36"/>
      <c r="E72" s="39" t="str">
        <f t="shared" si="9"/>
        <v/>
      </c>
      <c r="F72" s="39" t="str">
        <f t="shared" si="10"/>
        <v/>
      </c>
      <c r="G72" s="29"/>
      <c r="H72" s="30"/>
      <c r="I72" s="40">
        <f t="shared" si="11"/>
        <v>0</v>
      </c>
      <c r="J72" s="40">
        <f t="shared" si="12"/>
        <v>0</v>
      </c>
      <c r="K72" s="40">
        <f t="shared" si="13"/>
        <v>0</v>
      </c>
      <c r="L72" s="30">
        <f t="shared" si="5"/>
        <v>0</v>
      </c>
    </row>
    <row r="73" spans="1:12">
      <c r="A73" s="28">
        <v>64</v>
      </c>
      <c r="B73" s="38"/>
      <c r="C73" s="37" t="str">
        <f>IF(B73="","",VLOOKUP(B73,仲買人等一覧!$A$5:$B$43,2,FALSE))</f>
        <v/>
      </c>
      <c r="D73" s="36"/>
      <c r="E73" s="39" t="str">
        <f t="shared" si="9"/>
        <v/>
      </c>
      <c r="F73" s="39" t="str">
        <f t="shared" si="10"/>
        <v/>
      </c>
      <c r="G73" s="29"/>
      <c r="H73" s="30"/>
      <c r="I73" s="40">
        <f t="shared" si="11"/>
        <v>0</v>
      </c>
      <c r="J73" s="40">
        <f t="shared" si="12"/>
        <v>0</v>
      </c>
      <c r="K73" s="40">
        <f t="shared" si="13"/>
        <v>0</v>
      </c>
      <c r="L73" s="30">
        <f t="shared" si="5"/>
        <v>0</v>
      </c>
    </row>
    <row r="74" spans="1:12">
      <c r="A74" s="28">
        <v>65</v>
      </c>
      <c r="B74" s="38"/>
      <c r="C74" s="37" t="str">
        <f>IF(B74="","",VLOOKUP(B74,仲買人等一覧!$A$5:$B$43,2,FALSE))</f>
        <v/>
      </c>
      <c r="D74" s="36"/>
      <c r="E74" s="39" t="str">
        <f t="shared" si="9"/>
        <v/>
      </c>
      <c r="F74" s="39" t="str">
        <f t="shared" si="10"/>
        <v/>
      </c>
      <c r="G74" s="29"/>
      <c r="H74" s="30"/>
      <c r="I74" s="40">
        <f t="shared" si="11"/>
        <v>0</v>
      </c>
      <c r="J74" s="40">
        <f t="shared" si="12"/>
        <v>0</v>
      </c>
      <c r="K74" s="40">
        <f t="shared" si="13"/>
        <v>0</v>
      </c>
      <c r="L74" s="30">
        <f t="shared" si="5"/>
        <v>0</v>
      </c>
    </row>
    <row r="75" spans="1:12">
      <c r="A75" s="28">
        <v>66</v>
      </c>
      <c r="B75" s="38"/>
      <c r="C75" s="37" t="str">
        <f>IF(B75="","",VLOOKUP(B75,仲買人等一覧!$A$5:$B$43,2,FALSE))</f>
        <v/>
      </c>
      <c r="D75" s="36"/>
      <c r="E75" s="39" t="str">
        <f t="shared" si="9"/>
        <v/>
      </c>
      <c r="F75" s="39" t="str">
        <f t="shared" si="10"/>
        <v/>
      </c>
      <c r="G75" s="29"/>
      <c r="H75" s="30"/>
      <c r="I75" s="40">
        <f t="shared" si="11"/>
        <v>0</v>
      </c>
      <c r="J75" s="40">
        <f t="shared" si="12"/>
        <v>0</v>
      </c>
      <c r="K75" s="40">
        <f t="shared" si="13"/>
        <v>0</v>
      </c>
      <c r="L75" s="30">
        <f t="shared" ref="L75:L138" si="14">IF(H75&gt;E75,ROUNDDOWN(F75*G75,0),ROUNDDOWN(I75/2,0))</f>
        <v>0</v>
      </c>
    </row>
    <row r="76" spans="1:12">
      <c r="A76" s="28">
        <v>67</v>
      </c>
      <c r="B76" s="38"/>
      <c r="C76" s="37" t="str">
        <f>IF(B76="","",VLOOKUP(B76,仲買人等一覧!$A$5:$B$43,2,FALSE))</f>
        <v/>
      </c>
      <c r="D76" s="36"/>
      <c r="E76" s="39" t="str">
        <f t="shared" si="9"/>
        <v/>
      </c>
      <c r="F76" s="39" t="str">
        <f t="shared" si="10"/>
        <v/>
      </c>
      <c r="G76" s="29"/>
      <c r="H76" s="30"/>
      <c r="I76" s="40">
        <f t="shared" si="11"/>
        <v>0</v>
      </c>
      <c r="J76" s="40">
        <f t="shared" si="12"/>
        <v>0</v>
      </c>
      <c r="K76" s="40">
        <f t="shared" si="13"/>
        <v>0</v>
      </c>
      <c r="L76" s="30">
        <f t="shared" si="14"/>
        <v>0</v>
      </c>
    </row>
    <row r="77" spans="1:12">
      <c r="A77" s="28">
        <v>68</v>
      </c>
      <c r="B77" s="38"/>
      <c r="C77" s="37" t="str">
        <f>IF(B77="","",VLOOKUP(B77,仲買人等一覧!$A$5:$B$43,2,FALSE))</f>
        <v/>
      </c>
      <c r="D77" s="36"/>
      <c r="E77" s="39" t="str">
        <f t="shared" si="9"/>
        <v/>
      </c>
      <c r="F77" s="39" t="str">
        <f t="shared" si="10"/>
        <v/>
      </c>
      <c r="G77" s="29"/>
      <c r="H77" s="30"/>
      <c r="I77" s="40">
        <f t="shared" si="11"/>
        <v>0</v>
      </c>
      <c r="J77" s="40">
        <f t="shared" si="12"/>
        <v>0</v>
      </c>
      <c r="K77" s="40">
        <f t="shared" si="13"/>
        <v>0</v>
      </c>
      <c r="L77" s="30">
        <f t="shared" si="14"/>
        <v>0</v>
      </c>
    </row>
    <row r="78" spans="1:12">
      <c r="A78" s="28">
        <v>69</v>
      </c>
      <c r="B78" s="38"/>
      <c r="C78" s="37" t="str">
        <f>IF(B78="","",VLOOKUP(B78,仲買人等一覧!$A$5:$B$43,2,FALSE))</f>
        <v/>
      </c>
      <c r="D78" s="36"/>
      <c r="E78" s="39" t="str">
        <f t="shared" si="9"/>
        <v/>
      </c>
      <c r="F78" s="39" t="str">
        <f t="shared" si="10"/>
        <v/>
      </c>
      <c r="G78" s="29"/>
      <c r="H78" s="30"/>
      <c r="I78" s="40">
        <f t="shared" si="11"/>
        <v>0</v>
      </c>
      <c r="J78" s="40">
        <f t="shared" si="12"/>
        <v>0</v>
      </c>
      <c r="K78" s="40">
        <f t="shared" si="13"/>
        <v>0</v>
      </c>
      <c r="L78" s="30">
        <f t="shared" si="14"/>
        <v>0</v>
      </c>
    </row>
    <row r="79" spans="1:12">
      <c r="A79" s="28">
        <v>70</v>
      </c>
      <c r="B79" s="38"/>
      <c r="C79" s="37" t="str">
        <f>IF(B79="","",VLOOKUP(B79,仲買人等一覧!$A$5:$B$43,2,FALSE))</f>
        <v/>
      </c>
      <c r="D79" s="36"/>
      <c r="E79" s="39" t="str">
        <f t="shared" si="9"/>
        <v/>
      </c>
      <c r="F79" s="39" t="str">
        <f t="shared" si="10"/>
        <v/>
      </c>
      <c r="G79" s="29"/>
      <c r="H79" s="30"/>
      <c r="I79" s="40">
        <f t="shared" si="11"/>
        <v>0</v>
      </c>
      <c r="J79" s="40">
        <f t="shared" si="12"/>
        <v>0</v>
      </c>
      <c r="K79" s="40">
        <f t="shared" si="13"/>
        <v>0</v>
      </c>
      <c r="L79" s="30">
        <f t="shared" si="14"/>
        <v>0</v>
      </c>
    </row>
    <row r="80" spans="1:12">
      <c r="A80" s="28">
        <v>71</v>
      </c>
      <c r="B80" s="38"/>
      <c r="C80" s="37" t="str">
        <f>IF(B80="","",VLOOKUP(B80,仲買人等一覧!$A$5:$B$43,2,FALSE))</f>
        <v/>
      </c>
      <c r="D80" s="36"/>
      <c r="E80" s="39" t="str">
        <f t="shared" si="9"/>
        <v/>
      </c>
      <c r="F80" s="39" t="str">
        <f t="shared" si="10"/>
        <v/>
      </c>
      <c r="G80" s="29"/>
      <c r="H80" s="30"/>
      <c r="I80" s="40">
        <f t="shared" si="11"/>
        <v>0</v>
      </c>
      <c r="J80" s="40">
        <f t="shared" si="12"/>
        <v>0</v>
      </c>
      <c r="K80" s="40">
        <f t="shared" si="13"/>
        <v>0</v>
      </c>
      <c r="L80" s="30">
        <f t="shared" si="14"/>
        <v>0</v>
      </c>
    </row>
    <row r="81" spans="1:12">
      <c r="A81" s="28">
        <v>72</v>
      </c>
      <c r="B81" s="38"/>
      <c r="C81" s="37" t="str">
        <f>IF(B81="","",VLOOKUP(B81,仲買人等一覧!$A$5:$B$43,2,FALSE))</f>
        <v/>
      </c>
      <c r="D81" s="36"/>
      <c r="E81" s="39" t="str">
        <f t="shared" si="9"/>
        <v/>
      </c>
      <c r="F81" s="39" t="str">
        <f t="shared" si="10"/>
        <v/>
      </c>
      <c r="G81" s="29"/>
      <c r="H81" s="30"/>
      <c r="I81" s="40">
        <f t="shared" si="11"/>
        <v>0</v>
      </c>
      <c r="J81" s="40">
        <f t="shared" si="12"/>
        <v>0</v>
      </c>
      <c r="K81" s="40">
        <f t="shared" si="13"/>
        <v>0</v>
      </c>
      <c r="L81" s="30">
        <f t="shared" si="14"/>
        <v>0</v>
      </c>
    </row>
    <row r="82" spans="1:12">
      <c r="A82" s="28">
        <v>73</v>
      </c>
      <c r="B82" s="38"/>
      <c r="C82" s="37" t="str">
        <f>IF(B82="","",VLOOKUP(B82,仲買人等一覧!$A$5:$B$43,2,FALSE))</f>
        <v/>
      </c>
      <c r="D82" s="36"/>
      <c r="E82" s="39" t="str">
        <f t="shared" si="9"/>
        <v/>
      </c>
      <c r="F82" s="39" t="str">
        <f t="shared" si="10"/>
        <v/>
      </c>
      <c r="G82" s="29"/>
      <c r="H82" s="30"/>
      <c r="I82" s="40">
        <f t="shared" si="11"/>
        <v>0</v>
      </c>
      <c r="J82" s="40">
        <f t="shared" si="12"/>
        <v>0</v>
      </c>
      <c r="K82" s="40">
        <f t="shared" si="13"/>
        <v>0</v>
      </c>
      <c r="L82" s="30">
        <f t="shared" si="14"/>
        <v>0</v>
      </c>
    </row>
    <row r="83" spans="1:12">
      <c r="A83" s="28">
        <v>74</v>
      </c>
      <c r="B83" s="38"/>
      <c r="C83" s="37" t="str">
        <f>IF(B83="","",VLOOKUP(B83,仲買人等一覧!$A$5:$B$43,2,FALSE))</f>
        <v/>
      </c>
      <c r="D83" s="36"/>
      <c r="E83" s="39" t="str">
        <f t="shared" si="9"/>
        <v/>
      </c>
      <c r="F83" s="39" t="str">
        <f t="shared" si="10"/>
        <v/>
      </c>
      <c r="G83" s="29"/>
      <c r="H83" s="30"/>
      <c r="I83" s="40">
        <f t="shared" si="11"/>
        <v>0</v>
      </c>
      <c r="J83" s="40">
        <f t="shared" si="12"/>
        <v>0</v>
      </c>
      <c r="K83" s="40">
        <f t="shared" si="13"/>
        <v>0</v>
      </c>
      <c r="L83" s="30">
        <f t="shared" si="14"/>
        <v>0</v>
      </c>
    </row>
    <row r="84" spans="1:12">
      <c r="A84" s="28">
        <v>75</v>
      </c>
      <c r="B84" s="38"/>
      <c r="C84" s="37" t="str">
        <f>IF(B84="","",VLOOKUP(B84,仲買人等一覧!$A$5:$B$43,2,FALSE))</f>
        <v/>
      </c>
      <c r="D84" s="36"/>
      <c r="E84" s="39" t="str">
        <f t="shared" si="9"/>
        <v/>
      </c>
      <c r="F84" s="39" t="str">
        <f t="shared" si="10"/>
        <v/>
      </c>
      <c r="G84" s="29"/>
      <c r="H84" s="30"/>
      <c r="I84" s="40">
        <f t="shared" si="11"/>
        <v>0</v>
      </c>
      <c r="J84" s="40">
        <f t="shared" si="12"/>
        <v>0</v>
      </c>
      <c r="K84" s="40">
        <f t="shared" si="13"/>
        <v>0</v>
      </c>
      <c r="L84" s="30">
        <f t="shared" si="14"/>
        <v>0</v>
      </c>
    </row>
    <row r="85" spans="1:12">
      <c r="A85" s="28">
        <v>76</v>
      </c>
      <c r="B85" s="38"/>
      <c r="C85" s="37" t="str">
        <f>IF(B85="","",VLOOKUP(B85,仲買人等一覧!$A$5:$B$43,2,FALSE))</f>
        <v/>
      </c>
      <c r="D85" s="36"/>
      <c r="E85" s="39" t="str">
        <f t="shared" si="9"/>
        <v/>
      </c>
      <c r="F85" s="39" t="str">
        <f t="shared" si="10"/>
        <v/>
      </c>
      <c r="G85" s="29"/>
      <c r="H85" s="30"/>
      <c r="I85" s="40">
        <f t="shared" si="11"/>
        <v>0</v>
      </c>
      <c r="J85" s="40">
        <f t="shared" si="12"/>
        <v>0</v>
      </c>
      <c r="K85" s="40">
        <f t="shared" si="13"/>
        <v>0</v>
      </c>
      <c r="L85" s="30">
        <f t="shared" si="14"/>
        <v>0</v>
      </c>
    </row>
    <row r="86" spans="1:12">
      <c r="A86" s="28">
        <v>77</v>
      </c>
      <c r="B86" s="38"/>
      <c r="C86" s="37" t="str">
        <f>IF(B86="","",VLOOKUP(B86,仲買人等一覧!$A$5:$B$43,2,FALSE))</f>
        <v/>
      </c>
      <c r="D86" s="36"/>
      <c r="E86" s="39" t="str">
        <f t="shared" si="9"/>
        <v/>
      </c>
      <c r="F86" s="39" t="str">
        <f t="shared" si="10"/>
        <v/>
      </c>
      <c r="G86" s="29"/>
      <c r="H86" s="30"/>
      <c r="I86" s="40">
        <f t="shared" si="11"/>
        <v>0</v>
      </c>
      <c r="J86" s="40">
        <f t="shared" si="12"/>
        <v>0</v>
      </c>
      <c r="K86" s="40">
        <f t="shared" si="13"/>
        <v>0</v>
      </c>
      <c r="L86" s="30">
        <f t="shared" si="14"/>
        <v>0</v>
      </c>
    </row>
    <row r="87" spans="1:12">
      <c r="A87" s="28">
        <v>78</v>
      </c>
      <c r="B87" s="38"/>
      <c r="C87" s="37" t="str">
        <f>IF(B87="","",VLOOKUP(B87,仲買人等一覧!$A$5:$B$43,2,FALSE))</f>
        <v/>
      </c>
      <c r="D87" s="36"/>
      <c r="E87" s="39" t="str">
        <f t="shared" si="9"/>
        <v/>
      </c>
      <c r="F87" s="39" t="str">
        <f t="shared" si="10"/>
        <v/>
      </c>
      <c r="G87" s="29"/>
      <c r="H87" s="30"/>
      <c r="I87" s="40">
        <f t="shared" si="11"/>
        <v>0</v>
      </c>
      <c r="J87" s="40">
        <f t="shared" si="12"/>
        <v>0</v>
      </c>
      <c r="K87" s="40">
        <f t="shared" si="13"/>
        <v>0</v>
      </c>
      <c r="L87" s="30">
        <f t="shared" si="14"/>
        <v>0</v>
      </c>
    </row>
    <row r="88" spans="1:12">
      <c r="A88" s="28">
        <v>79</v>
      </c>
      <c r="B88" s="38"/>
      <c r="C88" s="37" t="str">
        <f>IF(B88="","",VLOOKUP(B88,仲買人等一覧!$A$5:$B$43,2,FALSE))</f>
        <v/>
      </c>
      <c r="D88" s="36"/>
      <c r="E88" s="39" t="str">
        <f t="shared" si="9"/>
        <v/>
      </c>
      <c r="F88" s="39" t="str">
        <f t="shared" si="10"/>
        <v/>
      </c>
      <c r="G88" s="29"/>
      <c r="H88" s="30"/>
      <c r="I88" s="40">
        <f t="shared" si="11"/>
        <v>0</v>
      </c>
      <c r="J88" s="40">
        <f t="shared" si="12"/>
        <v>0</v>
      </c>
      <c r="K88" s="40">
        <f t="shared" si="13"/>
        <v>0</v>
      </c>
      <c r="L88" s="30">
        <f t="shared" si="14"/>
        <v>0</v>
      </c>
    </row>
    <row r="89" spans="1:12">
      <c r="A89" s="28">
        <v>80</v>
      </c>
      <c r="B89" s="38"/>
      <c r="C89" s="37" t="str">
        <f>IF(B89="","",VLOOKUP(B89,仲買人等一覧!$A$5:$B$43,2,FALSE))</f>
        <v/>
      </c>
      <c r="D89" s="36"/>
      <c r="E89" s="39" t="str">
        <f t="shared" si="9"/>
        <v/>
      </c>
      <c r="F89" s="39" t="str">
        <f t="shared" si="10"/>
        <v/>
      </c>
      <c r="G89" s="29"/>
      <c r="H89" s="30"/>
      <c r="I89" s="40">
        <f t="shared" si="11"/>
        <v>0</v>
      </c>
      <c r="J89" s="40">
        <f t="shared" si="12"/>
        <v>0</v>
      </c>
      <c r="K89" s="40">
        <f t="shared" si="13"/>
        <v>0</v>
      </c>
      <c r="L89" s="30">
        <f t="shared" si="14"/>
        <v>0</v>
      </c>
    </row>
    <row r="90" spans="1:12">
      <c r="A90" s="28">
        <v>81</v>
      </c>
      <c r="B90" s="38"/>
      <c r="C90" s="37" t="str">
        <f>IF(B90="","",VLOOKUP(B90,仲買人等一覧!$A$5:$B$43,2,FALSE))</f>
        <v/>
      </c>
      <c r="D90" s="36"/>
      <c r="E90" s="39" t="str">
        <f t="shared" si="9"/>
        <v/>
      </c>
      <c r="F90" s="39" t="str">
        <f t="shared" si="10"/>
        <v/>
      </c>
      <c r="G90" s="29"/>
      <c r="H90" s="30"/>
      <c r="I90" s="40">
        <f t="shared" si="11"/>
        <v>0</v>
      </c>
      <c r="J90" s="40">
        <f t="shared" si="12"/>
        <v>0</v>
      </c>
      <c r="K90" s="40">
        <f t="shared" si="13"/>
        <v>0</v>
      </c>
      <c r="L90" s="30">
        <f t="shared" si="14"/>
        <v>0</v>
      </c>
    </row>
    <row r="91" spans="1:12">
      <c r="A91" s="28">
        <v>82</v>
      </c>
      <c r="B91" s="38"/>
      <c r="C91" s="37" t="str">
        <f>IF(B91="","",VLOOKUP(B91,仲買人等一覧!$A$5:$B$43,2,FALSE))</f>
        <v/>
      </c>
      <c r="D91" s="36"/>
      <c r="E91" s="39" t="str">
        <f t="shared" si="9"/>
        <v/>
      </c>
      <c r="F91" s="39" t="str">
        <f t="shared" si="10"/>
        <v/>
      </c>
      <c r="G91" s="29"/>
      <c r="H91" s="30"/>
      <c r="I91" s="40">
        <f t="shared" si="11"/>
        <v>0</v>
      </c>
      <c r="J91" s="40">
        <f t="shared" si="12"/>
        <v>0</v>
      </c>
      <c r="K91" s="40">
        <f t="shared" si="13"/>
        <v>0</v>
      </c>
      <c r="L91" s="30">
        <f t="shared" si="14"/>
        <v>0</v>
      </c>
    </row>
    <row r="92" spans="1:12">
      <c r="A92" s="28">
        <v>83</v>
      </c>
      <c r="B92" s="38"/>
      <c r="C92" s="37" t="str">
        <f>IF(B92="","",VLOOKUP(B92,仲買人等一覧!$A$5:$B$43,2,FALSE))</f>
        <v/>
      </c>
      <c r="D92" s="36"/>
      <c r="E92" s="39" t="str">
        <f t="shared" si="9"/>
        <v/>
      </c>
      <c r="F92" s="39" t="str">
        <f t="shared" si="10"/>
        <v/>
      </c>
      <c r="G92" s="29"/>
      <c r="H92" s="30"/>
      <c r="I92" s="40">
        <f t="shared" si="11"/>
        <v>0</v>
      </c>
      <c r="J92" s="40">
        <f t="shared" si="12"/>
        <v>0</v>
      </c>
      <c r="K92" s="40">
        <f t="shared" si="13"/>
        <v>0</v>
      </c>
      <c r="L92" s="30">
        <f t="shared" si="14"/>
        <v>0</v>
      </c>
    </row>
    <row r="93" spans="1:12">
      <c r="A93" s="28">
        <v>84</v>
      </c>
      <c r="B93" s="38"/>
      <c r="C93" s="37" t="str">
        <f>IF(B93="","",VLOOKUP(B93,仲買人等一覧!$A$5:$B$43,2,FALSE))</f>
        <v/>
      </c>
      <c r="D93" s="36"/>
      <c r="E93" s="39" t="str">
        <f t="shared" si="9"/>
        <v/>
      </c>
      <c r="F93" s="39" t="str">
        <f t="shared" si="10"/>
        <v/>
      </c>
      <c r="G93" s="29"/>
      <c r="H93" s="30"/>
      <c r="I93" s="40">
        <f t="shared" si="11"/>
        <v>0</v>
      </c>
      <c r="J93" s="40">
        <f t="shared" si="12"/>
        <v>0</v>
      </c>
      <c r="K93" s="40">
        <f t="shared" si="13"/>
        <v>0</v>
      </c>
      <c r="L93" s="30">
        <f t="shared" si="14"/>
        <v>0</v>
      </c>
    </row>
    <row r="94" spans="1:12">
      <c r="A94" s="28">
        <v>85</v>
      </c>
      <c r="B94" s="38"/>
      <c r="C94" s="37" t="str">
        <f>IF(B94="","",VLOOKUP(B94,仲買人等一覧!$A$5:$B$43,2,FALSE))</f>
        <v/>
      </c>
      <c r="D94" s="36"/>
      <c r="E94" s="39" t="str">
        <f t="shared" ref="E94:E157" si="15">IF(D94="シロサケ（生鮮）",2500,IF(D94="サワラ（生鮮）",2500,IF(D94="マダイ（天然 生鮮）",2500,IF(D94="ブリ・イナダ（天然 生鮮）",2500,IF(D94="ワラサ（天然 生鮮）",2500, IF(D94="スルメイカ（生鮮）",2500,IF(D94="ハタハタ（鮮魚）",2500,IF(D94="ヒラメ（鮮魚）",2500,IF(D94="マダラ（鮮魚）",2500,IF(D94="マガレイ(クチボソカレイ）（鮮魚）",2500,IF(D94="マフグ（天然 生鮮）",2500,IF(D94="トラフグ（天然 生鮮）",5000,IF(D94="ホッコクアカエビ（生鮮）",5000,IF(D94="ズワイガニ（生鮮）",5000,IF(D94="ムツ(ノドグロ）（鮮魚）",5000,"")))))))))))))))</f>
        <v/>
      </c>
      <c r="F94" s="39" t="str">
        <f t="shared" ref="F94:F157" si="16">IF(D94="シロサケ（生鮮）",1250,IF(D94="サワラ（生鮮）",1250,IF(D94="マダイ（天然 生鮮）",1250,IF(D94="ブリ・イナダ（天然 生鮮）",1250,IF(D94="ワラサ（天然 生鮮）",1250,IF(D94="スルメイカ（生鮮）",1250,IF(D94="ハタハタ（鮮魚）",1250,IF(D94="ヒラメ（鮮魚）",1250,IF(D94="マダラ（鮮魚）",1250,IF(D94="マガレイ(クチボソカレイ）（鮮魚）",1250,IF(D94="マフグ（天然 生鮮）",1250,IF(D94="トラフグ（天然 生鮮）",2500,IF(D94="ホッコクアカエビ（生鮮）",2500,IF(D94="ズワイガニ（生鮮）",2500,IF(D94="ムツ(ノドグロ）（鮮魚）",2500,"")))))))))))))))</f>
        <v/>
      </c>
      <c r="G94" s="29"/>
      <c r="H94" s="30"/>
      <c r="I94" s="40">
        <f t="shared" ref="I94:I157" si="17">G94*H94</f>
        <v>0</v>
      </c>
      <c r="J94" s="40">
        <f t="shared" ref="J94:J157" si="18">ROUND(I94*0.08,)</f>
        <v>0</v>
      </c>
      <c r="K94" s="40">
        <f t="shared" ref="K94:K157" si="19">I94+J94</f>
        <v>0</v>
      </c>
      <c r="L94" s="30">
        <f t="shared" si="14"/>
        <v>0</v>
      </c>
    </row>
    <row r="95" spans="1:12">
      <c r="A95" s="28">
        <v>86</v>
      </c>
      <c r="B95" s="38"/>
      <c r="C95" s="37" t="str">
        <f>IF(B95="","",VLOOKUP(B95,仲買人等一覧!$A$5:$B$43,2,FALSE))</f>
        <v/>
      </c>
      <c r="D95" s="36"/>
      <c r="E95" s="39" t="str">
        <f t="shared" si="15"/>
        <v/>
      </c>
      <c r="F95" s="39" t="str">
        <f t="shared" si="16"/>
        <v/>
      </c>
      <c r="G95" s="29"/>
      <c r="H95" s="30"/>
      <c r="I95" s="40">
        <f t="shared" si="17"/>
        <v>0</v>
      </c>
      <c r="J95" s="40">
        <f t="shared" si="18"/>
        <v>0</v>
      </c>
      <c r="K95" s="40">
        <f t="shared" si="19"/>
        <v>0</v>
      </c>
      <c r="L95" s="30">
        <f t="shared" si="14"/>
        <v>0</v>
      </c>
    </row>
    <row r="96" spans="1:12">
      <c r="A96" s="28">
        <v>87</v>
      </c>
      <c r="B96" s="38"/>
      <c r="C96" s="37" t="str">
        <f>IF(B96="","",VLOOKUP(B96,仲買人等一覧!$A$5:$B$43,2,FALSE))</f>
        <v/>
      </c>
      <c r="D96" s="36"/>
      <c r="E96" s="39" t="str">
        <f t="shared" si="15"/>
        <v/>
      </c>
      <c r="F96" s="39" t="str">
        <f t="shared" si="16"/>
        <v/>
      </c>
      <c r="G96" s="29"/>
      <c r="H96" s="30"/>
      <c r="I96" s="40">
        <f t="shared" si="17"/>
        <v>0</v>
      </c>
      <c r="J96" s="40">
        <f t="shared" si="18"/>
        <v>0</v>
      </c>
      <c r="K96" s="40">
        <f t="shared" si="19"/>
        <v>0</v>
      </c>
      <c r="L96" s="30">
        <f t="shared" si="14"/>
        <v>0</v>
      </c>
    </row>
    <row r="97" spans="1:12">
      <c r="A97" s="28">
        <v>88</v>
      </c>
      <c r="B97" s="38"/>
      <c r="C97" s="37" t="str">
        <f>IF(B97="","",VLOOKUP(B97,仲買人等一覧!$A$5:$B$43,2,FALSE))</f>
        <v/>
      </c>
      <c r="D97" s="36"/>
      <c r="E97" s="39" t="str">
        <f t="shared" si="15"/>
        <v/>
      </c>
      <c r="F97" s="39" t="str">
        <f t="shared" si="16"/>
        <v/>
      </c>
      <c r="G97" s="29"/>
      <c r="H97" s="30"/>
      <c r="I97" s="40">
        <f t="shared" si="17"/>
        <v>0</v>
      </c>
      <c r="J97" s="40">
        <f t="shared" si="18"/>
        <v>0</v>
      </c>
      <c r="K97" s="40">
        <f t="shared" si="19"/>
        <v>0</v>
      </c>
      <c r="L97" s="30">
        <f t="shared" si="14"/>
        <v>0</v>
      </c>
    </row>
    <row r="98" spans="1:12">
      <c r="A98" s="28">
        <v>89</v>
      </c>
      <c r="B98" s="38"/>
      <c r="C98" s="37" t="str">
        <f>IF(B98="","",VLOOKUP(B98,仲買人等一覧!$A$5:$B$43,2,FALSE))</f>
        <v/>
      </c>
      <c r="D98" s="36"/>
      <c r="E98" s="39" t="str">
        <f t="shared" si="15"/>
        <v/>
      </c>
      <c r="F98" s="39" t="str">
        <f t="shared" si="16"/>
        <v/>
      </c>
      <c r="G98" s="29"/>
      <c r="H98" s="30"/>
      <c r="I98" s="40">
        <f t="shared" si="17"/>
        <v>0</v>
      </c>
      <c r="J98" s="40">
        <f t="shared" si="18"/>
        <v>0</v>
      </c>
      <c r="K98" s="40">
        <f t="shared" si="19"/>
        <v>0</v>
      </c>
      <c r="L98" s="30">
        <f t="shared" si="14"/>
        <v>0</v>
      </c>
    </row>
    <row r="99" spans="1:12">
      <c r="A99" s="28">
        <v>90</v>
      </c>
      <c r="B99" s="38"/>
      <c r="C99" s="37" t="str">
        <f>IF(B99="","",VLOOKUP(B99,仲買人等一覧!$A$5:$B$43,2,FALSE))</f>
        <v/>
      </c>
      <c r="D99" s="36"/>
      <c r="E99" s="39" t="str">
        <f t="shared" si="15"/>
        <v/>
      </c>
      <c r="F99" s="39" t="str">
        <f t="shared" si="16"/>
        <v/>
      </c>
      <c r="G99" s="29"/>
      <c r="H99" s="30"/>
      <c r="I99" s="40">
        <f t="shared" si="17"/>
        <v>0</v>
      </c>
      <c r="J99" s="40">
        <f t="shared" si="18"/>
        <v>0</v>
      </c>
      <c r="K99" s="40">
        <f t="shared" si="19"/>
        <v>0</v>
      </c>
      <c r="L99" s="30">
        <f t="shared" si="14"/>
        <v>0</v>
      </c>
    </row>
    <row r="100" spans="1:12">
      <c r="A100" s="28">
        <v>91</v>
      </c>
      <c r="B100" s="38"/>
      <c r="C100" s="37" t="str">
        <f>IF(B100="","",VLOOKUP(B100,仲買人等一覧!$A$5:$B$43,2,FALSE))</f>
        <v/>
      </c>
      <c r="D100" s="36"/>
      <c r="E100" s="39" t="str">
        <f t="shared" si="15"/>
        <v/>
      </c>
      <c r="F100" s="39" t="str">
        <f t="shared" si="16"/>
        <v/>
      </c>
      <c r="G100" s="29"/>
      <c r="H100" s="30"/>
      <c r="I100" s="40">
        <f t="shared" si="17"/>
        <v>0</v>
      </c>
      <c r="J100" s="40">
        <f t="shared" si="18"/>
        <v>0</v>
      </c>
      <c r="K100" s="40">
        <f t="shared" si="19"/>
        <v>0</v>
      </c>
      <c r="L100" s="30">
        <f t="shared" si="14"/>
        <v>0</v>
      </c>
    </row>
    <row r="101" spans="1:12">
      <c r="A101" s="28">
        <v>92</v>
      </c>
      <c r="B101" s="38"/>
      <c r="C101" s="37" t="str">
        <f>IF(B101="","",VLOOKUP(B101,仲買人等一覧!$A$5:$B$43,2,FALSE))</f>
        <v/>
      </c>
      <c r="D101" s="36"/>
      <c r="E101" s="39" t="str">
        <f t="shared" si="15"/>
        <v/>
      </c>
      <c r="F101" s="39" t="str">
        <f t="shared" si="16"/>
        <v/>
      </c>
      <c r="G101" s="29"/>
      <c r="H101" s="30"/>
      <c r="I101" s="40">
        <f t="shared" si="17"/>
        <v>0</v>
      </c>
      <c r="J101" s="40">
        <f t="shared" si="18"/>
        <v>0</v>
      </c>
      <c r="K101" s="40">
        <f t="shared" si="19"/>
        <v>0</v>
      </c>
      <c r="L101" s="30">
        <f t="shared" si="14"/>
        <v>0</v>
      </c>
    </row>
    <row r="102" spans="1:12">
      <c r="A102" s="28">
        <v>93</v>
      </c>
      <c r="B102" s="38"/>
      <c r="C102" s="37" t="str">
        <f>IF(B102="","",VLOOKUP(B102,仲買人等一覧!$A$5:$B$43,2,FALSE))</f>
        <v/>
      </c>
      <c r="D102" s="36"/>
      <c r="E102" s="39" t="str">
        <f t="shared" si="15"/>
        <v/>
      </c>
      <c r="F102" s="39" t="str">
        <f t="shared" si="16"/>
        <v/>
      </c>
      <c r="G102" s="29"/>
      <c r="H102" s="30"/>
      <c r="I102" s="40">
        <f t="shared" si="17"/>
        <v>0</v>
      </c>
      <c r="J102" s="40">
        <f t="shared" si="18"/>
        <v>0</v>
      </c>
      <c r="K102" s="40">
        <f t="shared" si="19"/>
        <v>0</v>
      </c>
      <c r="L102" s="30">
        <f t="shared" si="14"/>
        <v>0</v>
      </c>
    </row>
    <row r="103" spans="1:12">
      <c r="A103" s="28">
        <v>94</v>
      </c>
      <c r="B103" s="38"/>
      <c r="C103" s="37" t="str">
        <f>IF(B103="","",VLOOKUP(B103,仲買人等一覧!$A$5:$B$43,2,FALSE))</f>
        <v/>
      </c>
      <c r="D103" s="36"/>
      <c r="E103" s="39" t="str">
        <f t="shared" si="15"/>
        <v/>
      </c>
      <c r="F103" s="39" t="str">
        <f t="shared" si="16"/>
        <v/>
      </c>
      <c r="G103" s="29"/>
      <c r="H103" s="30"/>
      <c r="I103" s="40">
        <f t="shared" si="17"/>
        <v>0</v>
      </c>
      <c r="J103" s="40">
        <f t="shared" si="18"/>
        <v>0</v>
      </c>
      <c r="K103" s="40">
        <f t="shared" si="19"/>
        <v>0</v>
      </c>
      <c r="L103" s="30">
        <f t="shared" si="14"/>
        <v>0</v>
      </c>
    </row>
    <row r="104" spans="1:12">
      <c r="A104" s="28">
        <v>95</v>
      </c>
      <c r="B104" s="38"/>
      <c r="C104" s="37" t="str">
        <f>IF(B104="","",VLOOKUP(B104,仲買人等一覧!$A$5:$B$43,2,FALSE))</f>
        <v/>
      </c>
      <c r="D104" s="36"/>
      <c r="E104" s="39" t="str">
        <f t="shared" si="15"/>
        <v/>
      </c>
      <c r="F104" s="39" t="str">
        <f t="shared" si="16"/>
        <v/>
      </c>
      <c r="G104" s="29"/>
      <c r="H104" s="30"/>
      <c r="I104" s="40">
        <f t="shared" si="17"/>
        <v>0</v>
      </c>
      <c r="J104" s="40">
        <f t="shared" si="18"/>
        <v>0</v>
      </c>
      <c r="K104" s="40">
        <f t="shared" si="19"/>
        <v>0</v>
      </c>
      <c r="L104" s="30">
        <f t="shared" si="14"/>
        <v>0</v>
      </c>
    </row>
    <row r="105" spans="1:12">
      <c r="A105" s="28">
        <v>96</v>
      </c>
      <c r="B105" s="38"/>
      <c r="C105" s="37" t="str">
        <f>IF(B105="","",VLOOKUP(B105,仲買人等一覧!$A$5:$B$43,2,FALSE))</f>
        <v/>
      </c>
      <c r="D105" s="36"/>
      <c r="E105" s="39" t="str">
        <f t="shared" si="15"/>
        <v/>
      </c>
      <c r="F105" s="39" t="str">
        <f t="shared" si="16"/>
        <v/>
      </c>
      <c r="G105" s="29"/>
      <c r="H105" s="30"/>
      <c r="I105" s="40">
        <f t="shared" si="17"/>
        <v>0</v>
      </c>
      <c r="J105" s="40">
        <f t="shared" si="18"/>
        <v>0</v>
      </c>
      <c r="K105" s="40">
        <f t="shared" si="19"/>
        <v>0</v>
      </c>
      <c r="L105" s="30">
        <f t="shared" si="14"/>
        <v>0</v>
      </c>
    </row>
    <row r="106" spans="1:12">
      <c r="A106" s="28">
        <v>97</v>
      </c>
      <c r="B106" s="38"/>
      <c r="C106" s="37" t="str">
        <f>IF(B106="","",VLOOKUP(B106,仲買人等一覧!$A$5:$B$43,2,FALSE))</f>
        <v/>
      </c>
      <c r="D106" s="36"/>
      <c r="E106" s="39" t="str">
        <f t="shared" si="15"/>
        <v/>
      </c>
      <c r="F106" s="39" t="str">
        <f t="shared" si="16"/>
        <v/>
      </c>
      <c r="G106" s="29"/>
      <c r="H106" s="30"/>
      <c r="I106" s="40">
        <f t="shared" si="17"/>
        <v>0</v>
      </c>
      <c r="J106" s="40">
        <f t="shared" si="18"/>
        <v>0</v>
      </c>
      <c r="K106" s="40">
        <f t="shared" si="19"/>
        <v>0</v>
      </c>
      <c r="L106" s="30">
        <f t="shared" si="14"/>
        <v>0</v>
      </c>
    </row>
    <row r="107" spans="1:12">
      <c r="A107" s="28">
        <v>98</v>
      </c>
      <c r="B107" s="38"/>
      <c r="C107" s="37" t="str">
        <f>IF(B107="","",VLOOKUP(B107,仲買人等一覧!$A$5:$B$43,2,FALSE))</f>
        <v/>
      </c>
      <c r="D107" s="36"/>
      <c r="E107" s="39" t="str">
        <f t="shared" si="15"/>
        <v/>
      </c>
      <c r="F107" s="39" t="str">
        <f t="shared" si="16"/>
        <v/>
      </c>
      <c r="G107" s="29"/>
      <c r="H107" s="30"/>
      <c r="I107" s="40">
        <f t="shared" si="17"/>
        <v>0</v>
      </c>
      <c r="J107" s="40">
        <f t="shared" si="18"/>
        <v>0</v>
      </c>
      <c r="K107" s="40">
        <f t="shared" si="19"/>
        <v>0</v>
      </c>
      <c r="L107" s="30">
        <f t="shared" si="14"/>
        <v>0</v>
      </c>
    </row>
    <row r="108" spans="1:12">
      <c r="A108" s="28">
        <v>99</v>
      </c>
      <c r="B108" s="38"/>
      <c r="C108" s="37" t="str">
        <f>IF(B108="","",VLOOKUP(B108,仲買人等一覧!$A$5:$B$43,2,FALSE))</f>
        <v/>
      </c>
      <c r="D108" s="36"/>
      <c r="E108" s="39" t="str">
        <f t="shared" si="15"/>
        <v/>
      </c>
      <c r="F108" s="39" t="str">
        <f t="shared" si="16"/>
        <v/>
      </c>
      <c r="G108" s="29"/>
      <c r="H108" s="30"/>
      <c r="I108" s="40">
        <f t="shared" si="17"/>
        <v>0</v>
      </c>
      <c r="J108" s="40">
        <f t="shared" si="18"/>
        <v>0</v>
      </c>
      <c r="K108" s="40">
        <f t="shared" si="19"/>
        <v>0</v>
      </c>
      <c r="L108" s="30">
        <f t="shared" si="14"/>
        <v>0</v>
      </c>
    </row>
    <row r="109" spans="1:12">
      <c r="A109" s="28">
        <v>100</v>
      </c>
      <c r="B109" s="38"/>
      <c r="C109" s="37" t="str">
        <f>IF(B109="","",VLOOKUP(B109,仲買人等一覧!$A$5:$B$43,2,FALSE))</f>
        <v/>
      </c>
      <c r="D109" s="36"/>
      <c r="E109" s="39" t="str">
        <f t="shared" si="15"/>
        <v/>
      </c>
      <c r="F109" s="39" t="str">
        <f t="shared" si="16"/>
        <v/>
      </c>
      <c r="G109" s="29"/>
      <c r="H109" s="30"/>
      <c r="I109" s="40">
        <f t="shared" si="17"/>
        <v>0</v>
      </c>
      <c r="J109" s="40">
        <f t="shared" si="18"/>
        <v>0</v>
      </c>
      <c r="K109" s="40">
        <f t="shared" si="19"/>
        <v>0</v>
      </c>
      <c r="L109" s="30">
        <f t="shared" si="14"/>
        <v>0</v>
      </c>
    </row>
    <row r="110" spans="1:12">
      <c r="A110" s="28">
        <v>101</v>
      </c>
      <c r="B110" s="38"/>
      <c r="C110" s="37" t="str">
        <f>IF(B110="","",VLOOKUP(B110,仲買人等一覧!$A$5:$B$43,2,FALSE))</f>
        <v/>
      </c>
      <c r="D110" s="36"/>
      <c r="E110" s="39" t="str">
        <f t="shared" si="15"/>
        <v/>
      </c>
      <c r="F110" s="39" t="str">
        <f t="shared" si="16"/>
        <v/>
      </c>
      <c r="G110" s="29"/>
      <c r="H110" s="30"/>
      <c r="I110" s="40">
        <f t="shared" si="17"/>
        <v>0</v>
      </c>
      <c r="J110" s="40">
        <f t="shared" si="18"/>
        <v>0</v>
      </c>
      <c r="K110" s="40">
        <f t="shared" si="19"/>
        <v>0</v>
      </c>
      <c r="L110" s="30">
        <f t="shared" si="14"/>
        <v>0</v>
      </c>
    </row>
    <row r="111" spans="1:12">
      <c r="A111" s="28">
        <v>102</v>
      </c>
      <c r="B111" s="38"/>
      <c r="C111" s="37" t="str">
        <f>IF(B111="","",VLOOKUP(B111,仲買人等一覧!$A$5:$B$43,2,FALSE))</f>
        <v/>
      </c>
      <c r="D111" s="36"/>
      <c r="E111" s="39" t="str">
        <f t="shared" si="15"/>
        <v/>
      </c>
      <c r="F111" s="39" t="str">
        <f t="shared" si="16"/>
        <v/>
      </c>
      <c r="G111" s="29"/>
      <c r="H111" s="30"/>
      <c r="I111" s="40">
        <f t="shared" si="17"/>
        <v>0</v>
      </c>
      <c r="J111" s="40">
        <f t="shared" si="18"/>
        <v>0</v>
      </c>
      <c r="K111" s="40">
        <f t="shared" si="19"/>
        <v>0</v>
      </c>
      <c r="L111" s="30">
        <f t="shared" si="14"/>
        <v>0</v>
      </c>
    </row>
    <row r="112" spans="1:12">
      <c r="A112" s="28">
        <v>103</v>
      </c>
      <c r="B112" s="38"/>
      <c r="C112" s="37" t="str">
        <f>IF(B112="","",VLOOKUP(B112,仲買人等一覧!$A$5:$B$43,2,FALSE))</f>
        <v/>
      </c>
      <c r="D112" s="36"/>
      <c r="E112" s="39" t="str">
        <f t="shared" si="15"/>
        <v/>
      </c>
      <c r="F112" s="39" t="str">
        <f t="shared" si="16"/>
        <v/>
      </c>
      <c r="G112" s="29"/>
      <c r="H112" s="30"/>
      <c r="I112" s="40">
        <f t="shared" si="17"/>
        <v>0</v>
      </c>
      <c r="J112" s="40">
        <f t="shared" si="18"/>
        <v>0</v>
      </c>
      <c r="K112" s="40">
        <f t="shared" si="19"/>
        <v>0</v>
      </c>
      <c r="L112" s="30">
        <f t="shared" si="14"/>
        <v>0</v>
      </c>
    </row>
    <row r="113" spans="1:12">
      <c r="A113" s="28">
        <v>104</v>
      </c>
      <c r="B113" s="38"/>
      <c r="C113" s="37" t="str">
        <f>IF(B113="","",VLOOKUP(B113,仲買人等一覧!$A$5:$B$43,2,FALSE))</f>
        <v/>
      </c>
      <c r="D113" s="36"/>
      <c r="E113" s="39" t="str">
        <f t="shared" si="15"/>
        <v/>
      </c>
      <c r="F113" s="39" t="str">
        <f t="shared" si="16"/>
        <v/>
      </c>
      <c r="G113" s="29"/>
      <c r="H113" s="30"/>
      <c r="I113" s="40">
        <f t="shared" si="17"/>
        <v>0</v>
      </c>
      <c r="J113" s="40">
        <f t="shared" si="18"/>
        <v>0</v>
      </c>
      <c r="K113" s="40">
        <f t="shared" si="19"/>
        <v>0</v>
      </c>
      <c r="L113" s="30">
        <f t="shared" si="14"/>
        <v>0</v>
      </c>
    </row>
    <row r="114" spans="1:12">
      <c r="A114" s="28">
        <v>105</v>
      </c>
      <c r="B114" s="38"/>
      <c r="C114" s="37" t="str">
        <f>IF(B114="","",VLOOKUP(B114,仲買人等一覧!$A$5:$B$43,2,FALSE))</f>
        <v/>
      </c>
      <c r="D114" s="36"/>
      <c r="E114" s="39" t="str">
        <f t="shared" si="15"/>
        <v/>
      </c>
      <c r="F114" s="39" t="str">
        <f t="shared" si="16"/>
        <v/>
      </c>
      <c r="G114" s="29"/>
      <c r="H114" s="30"/>
      <c r="I114" s="40">
        <f t="shared" si="17"/>
        <v>0</v>
      </c>
      <c r="J114" s="40">
        <f t="shared" si="18"/>
        <v>0</v>
      </c>
      <c r="K114" s="40">
        <f t="shared" si="19"/>
        <v>0</v>
      </c>
      <c r="L114" s="30">
        <f t="shared" si="14"/>
        <v>0</v>
      </c>
    </row>
    <row r="115" spans="1:12">
      <c r="A115" s="28">
        <v>106</v>
      </c>
      <c r="B115" s="38"/>
      <c r="C115" s="37" t="str">
        <f>IF(B115="","",VLOOKUP(B115,仲買人等一覧!$A$5:$B$43,2,FALSE))</f>
        <v/>
      </c>
      <c r="D115" s="36"/>
      <c r="E115" s="39" t="str">
        <f t="shared" si="15"/>
        <v/>
      </c>
      <c r="F115" s="39" t="str">
        <f t="shared" si="16"/>
        <v/>
      </c>
      <c r="G115" s="29"/>
      <c r="H115" s="30"/>
      <c r="I115" s="40">
        <f t="shared" si="17"/>
        <v>0</v>
      </c>
      <c r="J115" s="40">
        <f t="shared" si="18"/>
        <v>0</v>
      </c>
      <c r="K115" s="40">
        <f t="shared" si="19"/>
        <v>0</v>
      </c>
      <c r="L115" s="30">
        <f t="shared" si="14"/>
        <v>0</v>
      </c>
    </row>
    <row r="116" spans="1:12">
      <c r="A116" s="28">
        <v>107</v>
      </c>
      <c r="B116" s="38"/>
      <c r="C116" s="37" t="str">
        <f>IF(B116="","",VLOOKUP(B116,仲買人等一覧!$A$5:$B$43,2,FALSE))</f>
        <v/>
      </c>
      <c r="D116" s="36"/>
      <c r="E116" s="39" t="str">
        <f t="shared" si="15"/>
        <v/>
      </c>
      <c r="F116" s="39" t="str">
        <f t="shared" si="16"/>
        <v/>
      </c>
      <c r="G116" s="29"/>
      <c r="H116" s="30"/>
      <c r="I116" s="40">
        <f t="shared" si="17"/>
        <v>0</v>
      </c>
      <c r="J116" s="40">
        <f t="shared" si="18"/>
        <v>0</v>
      </c>
      <c r="K116" s="40">
        <f t="shared" si="19"/>
        <v>0</v>
      </c>
      <c r="L116" s="30">
        <f t="shared" si="14"/>
        <v>0</v>
      </c>
    </row>
    <row r="117" spans="1:12">
      <c r="A117" s="28">
        <v>108</v>
      </c>
      <c r="B117" s="38"/>
      <c r="C117" s="37" t="str">
        <f>IF(B117="","",VLOOKUP(B117,仲買人等一覧!$A$5:$B$43,2,FALSE))</f>
        <v/>
      </c>
      <c r="D117" s="36"/>
      <c r="E117" s="39" t="str">
        <f t="shared" si="15"/>
        <v/>
      </c>
      <c r="F117" s="39" t="str">
        <f t="shared" si="16"/>
        <v/>
      </c>
      <c r="G117" s="29"/>
      <c r="H117" s="30"/>
      <c r="I117" s="40">
        <f t="shared" si="17"/>
        <v>0</v>
      </c>
      <c r="J117" s="40">
        <f t="shared" si="18"/>
        <v>0</v>
      </c>
      <c r="K117" s="40">
        <f t="shared" si="19"/>
        <v>0</v>
      </c>
      <c r="L117" s="30">
        <f t="shared" si="14"/>
        <v>0</v>
      </c>
    </row>
    <row r="118" spans="1:12">
      <c r="A118" s="28">
        <v>109</v>
      </c>
      <c r="B118" s="38"/>
      <c r="C118" s="37" t="str">
        <f>IF(B118="","",VLOOKUP(B118,仲買人等一覧!$A$5:$B$43,2,FALSE))</f>
        <v/>
      </c>
      <c r="D118" s="36"/>
      <c r="E118" s="39" t="str">
        <f t="shared" si="15"/>
        <v/>
      </c>
      <c r="F118" s="39" t="str">
        <f t="shared" si="16"/>
        <v/>
      </c>
      <c r="G118" s="29"/>
      <c r="H118" s="30"/>
      <c r="I118" s="40">
        <f t="shared" si="17"/>
        <v>0</v>
      </c>
      <c r="J118" s="40">
        <f t="shared" si="18"/>
        <v>0</v>
      </c>
      <c r="K118" s="40">
        <f t="shared" si="19"/>
        <v>0</v>
      </c>
      <c r="L118" s="30">
        <f t="shared" si="14"/>
        <v>0</v>
      </c>
    </row>
    <row r="119" spans="1:12">
      <c r="A119" s="28">
        <v>110</v>
      </c>
      <c r="B119" s="38"/>
      <c r="C119" s="37" t="str">
        <f>IF(B119="","",VLOOKUP(B119,仲買人等一覧!$A$5:$B$43,2,FALSE))</f>
        <v/>
      </c>
      <c r="D119" s="36"/>
      <c r="E119" s="39" t="str">
        <f t="shared" si="15"/>
        <v/>
      </c>
      <c r="F119" s="39" t="str">
        <f t="shared" si="16"/>
        <v/>
      </c>
      <c r="G119" s="29"/>
      <c r="H119" s="30"/>
      <c r="I119" s="40">
        <f t="shared" si="17"/>
        <v>0</v>
      </c>
      <c r="J119" s="40">
        <f t="shared" si="18"/>
        <v>0</v>
      </c>
      <c r="K119" s="40">
        <f t="shared" si="19"/>
        <v>0</v>
      </c>
      <c r="L119" s="30">
        <f t="shared" si="14"/>
        <v>0</v>
      </c>
    </row>
    <row r="120" spans="1:12">
      <c r="A120" s="28">
        <v>111</v>
      </c>
      <c r="B120" s="38"/>
      <c r="C120" s="37" t="str">
        <f>IF(B120="","",VLOOKUP(B120,仲買人等一覧!$A$5:$B$43,2,FALSE))</f>
        <v/>
      </c>
      <c r="D120" s="36"/>
      <c r="E120" s="39" t="str">
        <f t="shared" si="15"/>
        <v/>
      </c>
      <c r="F120" s="39" t="str">
        <f t="shared" si="16"/>
        <v/>
      </c>
      <c r="G120" s="29"/>
      <c r="H120" s="30"/>
      <c r="I120" s="40">
        <f t="shared" si="17"/>
        <v>0</v>
      </c>
      <c r="J120" s="40">
        <f t="shared" si="18"/>
        <v>0</v>
      </c>
      <c r="K120" s="40">
        <f t="shared" si="19"/>
        <v>0</v>
      </c>
      <c r="L120" s="30">
        <f t="shared" si="14"/>
        <v>0</v>
      </c>
    </row>
    <row r="121" spans="1:12">
      <c r="A121" s="28">
        <v>112</v>
      </c>
      <c r="B121" s="38"/>
      <c r="C121" s="37" t="str">
        <f>IF(B121="","",VLOOKUP(B121,仲買人等一覧!$A$5:$B$43,2,FALSE))</f>
        <v/>
      </c>
      <c r="D121" s="36"/>
      <c r="E121" s="39" t="str">
        <f t="shared" si="15"/>
        <v/>
      </c>
      <c r="F121" s="39" t="str">
        <f t="shared" si="16"/>
        <v/>
      </c>
      <c r="G121" s="29"/>
      <c r="H121" s="30"/>
      <c r="I121" s="40">
        <f t="shared" si="17"/>
        <v>0</v>
      </c>
      <c r="J121" s="40">
        <f t="shared" si="18"/>
        <v>0</v>
      </c>
      <c r="K121" s="40">
        <f t="shared" si="19"/>
        <v>0</v>
      </c>
      <c r="L121" s="30">
        <f t="shared" si="14"/>
        <v>0</v>
      </c>
    </row>
    <row r="122" spans="1:12">
      <c r="A122" s="28">
        <v>113</v>
      </c>
      <c r="B122" s="38"/>
      <c r="C122" s="37" t="str">
        <f>IF(B122="","",VLOOKUP(B122,仲買人等一覧!$A$5:$B$43,2,FALSE))</f>
        <v/>
      </c>
      <c r="D122" s="36"/>
      <c r="E122" s="39" t="str">
        <f t="shared" si="15"/>
        <v/>
      </c>
      <c r="F122" s="39" t="str">
        <f t="shared" si="16"/>
        <v/>
      </c>
      <c r="G122" s="29"/>
      <c r="H122" s="30"/>
      <c r="I122" s="40">
        <f t="shared" si="17"/>
        <v>0</v>
      </c>
      <c r="J122" s="40">
        <f t="shared" si="18"/>
        <v>0</v>
      </c>
      <c r="K122" s="40">
        <f t="shared" si="19"/>
        <v>0</v>
      </c>
      <c r="L122" s="30">
        <f t="shared" si="14"/>
        <v>0</v>
      </c>
    </row>
    <row r="123" spans="1:12">
      <c r="A123" s="28">
        <v>114</v>
      </c>
      <c r="B123" s="38"/>
      <c r="C123" s="37" t="str">
        <f>IF(B123="","",VLOOKUP(B123,仲買人等一覧!$A$5:$B$43,2,FALSE))</f>
        <v/>
      </c>
      <c r="D123" s="36"/>
      <c r="E123" s="39" t="str">
        <f t="shared" si="15"/>
        <v/>
      </c>
      <c r="F123" s="39" t="str">
        <f t="shared" si="16"/>
        <v/>
      </c>
      <c r="G123" s="29"/>
      <c r="H123" s="30"/>
      <c r="I123" s="40">
        <f t="shared" si="17"/>
        <v>0</v>
      </c>
      <c r="J123" s="40">
        <f t="shared" si="18"/>
        <v>0</v>
      </c>
      <c r="K123" s="40">
        <f t="shared" si="19"/>
        <v>0</v>
      </c>
      <c r="L123" s="30">
        <f t="shared" si="14"/>
        <v>0</v>
      </c>
    </row>
    <row r="124" spans="1:12">
      <c r="A124" s="28">
        <v>115</v>
      </c>
      <c r="B124" s="38"/>
      <c r="C124" s="37" t="str">
        <f>IF(B124="","",VLOOKUP(B124,仲買人等一覧!$A$5:$B$43,2,FALSE))</f>
        <v/>
      </c>
      <c r="D124" s="36"/>
      <c r="E124" s="39" t="str">
        <f t="shared" si="15"/>
        <v/>
      </c>
      <c r="F124" s="39" t="str">
        <f t="shared" si="16"/>
        <v/>
      </c>
      <c r="G124" s="29"/>
      <c r="H124" s="30"/>
      <c r="I124" s="40">
        <f t="shared" si="17"/>
        <v>0</v>
      </c>
      <c r="J124" s="40">
        <f t="shared" si="18"/>
        <v>0</v>
      </c>
      <c r="K124" s="40">
        <f t="shared" si="19"/>
        <v>0</v>
      </c>
      <c r="L124" s="30">
        <f t="shared" si="14"/>
        <v>0</v>
      </c>
    </row>
    <row r="125" spans="1:12">
      <c r="A125" s="28">
        <v>116</v>
      </c>
      <c r="B125" s="38"/>
      <c r="C125" s="37" t="str">
        <f>IF(B125="","",VLOOKUP(B125,仲買人等一覧!$A$5:$B$43,2,FALSE))</f>
        <v/>
      </c>
      <c r="D125" s="36"/>
      <c r="E125" s="39" t="str">
        <f t="shared" si="15"/>
        <v/>
      </c>
      <c r="F125" s="39" t="str">
        <f t="shared" si="16"/>
        <v/>
      </c>
      <c r="G125" s="29"/>
      <c r="H125" s="30"/>
      <c r="I125" s="40">
        <f t="shared" si="17"/>
        <v>0</v>
      </c>
      <c r="J125" s="40">
        <f t="shared" si="18"/>
        <v>0</v>
      </c>
      <c r="K125" s="40">
        <f t="shared" si="19"/>
        <v>0</v>
      </c>
      <c r="L125" s="30">
        <f t="shared" si="14"/>
        <v>0</v>
      </c>
    </row>
    <row r="126" spans="1:12">
      <c r="A126" s="28">
        <v>117</v>
      </c>
      <c r="B126" s="38"/>
      <c r="C126" s="37" t="str">
        <f>IF(B126="","",VLOOKUP(B126,仲買人等一覧!$A$5:$B$43,2,FALSE))</f>
        <v/>
      </c>
      <c r="D126" s="36"/>
      <c r="E126" s="39" t="str">
        <f t="shared" si="15"/>
        <v/>
      </c>
      <c r="F126" s="39" t="str">
        <f t="shared" si="16"/>
        <v/>
      </c>
      <c r="G126" s="29"/>
      <c r="H126" s="30"/>
      <c r="I126" s="40">
        <f t="shared" si="17"/>
        <v>0</v>
      </c>
      <c r="J126" s="40">
        <f t="shared" si="18"/>
        <v>0</v>
      </c>
      <c r="K126" s="40">
        <f t="shared" si="19"/>
        <v>0</v>
      </c>
      <c r="L126" s="30">
        <f t="shared" si="14"/>
        <v>0</v>
      </c>
    </row>
    <row r="127" spans="1:12">
      <c r="A127" s="28">
        <v>118</v>
      </c>
      <c r="B127" s="38"/>
      <c r="C127" s="37" t="str">
        <f>IF(B127="","",VLOOKUP(B127,仲買人等一覧!$A$5:$B$43,2,FALSE))</f>
        <v/>
      </c>
      <c r="D127" s="36"/>
      <c r="E127" s="39" t="str">
        <f t="shared" si="15"/>
        <v/>
      </c>
      <c r="F127" s="39" t="str">
        <f t="shared" si="16"/>
        <v/>
      </c>
      <c r="G127" s="29"/>
      <c r="H127" s="30"/>
      <c r="I127" s="40">
        <f t="shared" si="17"/>
        <v>0</v>
      </c>
      <c r="J127" s="40">
        <f t="shared" si="18"/>
        <v>0</v>
      </c>
      <c r="K127" s="40">
        <f t="shared" si="19"/>
        <v>0</v>
      </c>
      <c r="L127" s="30">
        <f t="shared" si="14"/>
        <v>0</v>
      </c>
    </row>
    <row r="128" spans="1:12">
      <c r="A128" s="28">
        <v>119</v>
      </c>
      <c r="B128" s="38"/>
      <c r="C128" s="37" t="str">
        <f>IF(B128="","",VLOOKUP(B128,仲買人等一覧!$A$5:$B$43,2,FALSE))</f>
        <v/>
      </c>
      <c r="D128" s="36"/>
      <c r="E128" s="39" t="str">
        <f t="shared" si="15"/>
        <v/>
      </c>
      <c r="F128" s="39" t="str">
        <f t="shared" si="16"/>
        <v/>
      </c>
      <c r="G128" s="29"/>
      <c r="H128" s="30"/>
      <c r="I128" s="40">
        <f t="shared" si="17"/>
        <v>0</v>
      </c>
      <c r="J128" s="40">
        <f t="shared" si="18"/>
        <v>0</v>
      </c>
      <c r="K128" s="40">
        <f t="shared" si="19"/>
        <v>0</v>
      </c>
      <c r="L128" s="30">
        <f t="shared" si="14"/>
        <v>0</v>
      </c>
    </row>
    <row r="129" spans="1:12">
      <c r="A129" s="28">
        <v>120</v>
      </c>
      <c r="B129" s="38"/>
      <c r="C129" s="37" t="str">
        <f>IF(B129="","",VLOOKUP(B129,仲買人等一覧!$A$5:$B$43,2,FALSE))</f>
        <v/>
      </c>
      <c r="D129" s="36"/>
      <c r="E129" s="39" t="str">
        <f t="shared" si="15"/>
        <v/>
      </c>
      <c r="F129" s="39" t="str">
        <f t="shared" si="16"/>
        <v/>
      </c>
      <c r="G129" s="29"/>
      <c r="H129" s="30"/>
      <c r="I129" s="40">
        <f t="shared" si="17"/>
        <v>0</v>
      </c>
      <c r="J129" s="40">
        <f t="shared" si="18"/>
        <v>0</v>
      </c>
      <c r="K129" s="40">
        <f t="shared" si="19"/>
        <v>0</v>
      </c>
      <c r="L129" s="30">
        <f t="shared" si="14"/>
        <v>0</v>
      </c>
    </row>
    <row r="130" spans="1:12">
      <c r="A130" s="28">
        <v>121</v>
      </c>
      <c r="B130" s="38"/>
      <c r="C130" s="37" t="str">
        <f>IF(B130="","",VLOOKUP(B130,仲買人等一覧!$A$5:$B$43,2,FALSE))</f>
        <v/>
      </c>
      <c r="D130" s="36"/>
      <c r="E130" s="39" t="str">
        <f t="shared" si="15"/>
        <v/>
      </c>
      <c r="F130" s="39" t="str">
        <f t="shared" si="16"/>
        <v/>
      </c>
      <c r="G130" s="29"/>
      <c r="H130" s="30"/>
      <c r="I130" s="40">
        <f t="shared" si="17"/>
        <v>0</v>
      </c>
      <c r="J130" s="40">
        <f t="shared" si="18"/>
        <v>0</v>
      </c>
      <c r="K130" s="40">
        <f t="shared" si="19"/>
        <v>0</v>
      </c>
      <c r="L130" s="30">
        <f t="shared" si="14"/>
        <v>0</v>
      </c>
    </row>
    <row r="131" spans="1:12">
      <c r="A131" s="28">
        <v>122</v>
      </c>
      <c r="B131" s="38"/>
      <c r="C131" s="37" t="str">
        <f>IF(B131="","",VLOOKUP(B131,仲買人等一覧!$A$5:$B$43,2,FALSE))</f>
        <v/>
      </c>
      <c r="D131" s="36"/>
      <c r="E131" s="39" t="str">
        <f t="shared" si="15"/>
        <v/>
      </c>
      <c r="F131" s="39" t="str">
        <f t="shared" si="16"/>
        <v/>
      </c>
      <c r="G131" s="29"/>
      <c r="H131" s="30"/>
      <c r="I131" s="40">
        <f t="shared" si="17"/>
        <v>0</v>
      </c>
      <c r="J131" s="40">
        <f t="shared" si="18"/>
        <v>0</v>
      </c>
      <c r="K131" s="40">
        <f t="shared" si="19"/>
        <v>0</v>
      </c>
      <c r="L131" s="30">
        <f t="shared" si="14"/>
        <v>0</v>
      </c>
    </row>
    <row r="132" spans="1:12">
      <c r="A132" s="28">
        <v>123</v>
      </c>
      <c r="B132" s="38"/>
      <c r="C132" s="37" t="str">
        <f>IF(B132="","",VLOOKUP(B132,仲買人等一覧!$A$5:$B$43,2,FALSE))</f>
        <v/>
      </c>
      <c r="D132" s="36"/>
      <c r="E132" s="39" t="str">
        <f t="shared" si="15"/>
        <v/>
      </c>
      <c r="F132" s="39" t="str">
        <f t="shared" si="16"/>
        <v/>
      </c>
      <c r="G132" s="29"/>
      <c r="H132" s="30"/>
      <c r="I132" s="40">
        <f t="shared" si="17"/>
        <v>0</v>
      </c>
      <c r="J132" s="40">
        <f t="shared" si="18"/>
        <v>0</v>
      </c>
      <c r="K132" s="40">
        <f t="shared" si="19"/>
        <v>0</v>
      </c>
      <c r="L132" s="30">
        <f t="shared" si="14"/>
        <v>0</v>
      </c>
    </row>
    <row r="133" spans="1:12">
      <c r="A133" s="28">
        <v>124</v>
      </c>
      <c r="B133" s="38"/>
      <c r="C133" s="37" t="str">
        <f>IF(B133="","",VLOOKUP(B133,仲買人等一覧!$A$5:$B$43,2,FALSE))</f>
        <v/>
      </c>
      <c r="D133" s="36"/>
      <c r="E133" s="39" t="str">
        <f t="shared" si="15"/>
        <v/>
      </c>
      <c r="F133" s="39" t="str">
        <f t="shared" si="16"/>
        <v/>
      </c>
      <c r="G133" s="29"/>
      <c r="H133" s="30"/>
      <c r="I133" s="40">
        <f t="shared" si="17"/>
        <v>0</v>
      </c>
      <c r="J133" s="40">
        <f t="shared" si="18"/>
        <v>0</v>
      </c>
      <c r="K133" s="40">
        <f t="shared" si="19"/>
        <v>0</v>
      </c>
      <c r="L133" s="30">
        <f t="shared" si="14"/>
        <v>0</v>
      </c>
    </row>
    <row r="134" spans="1:12">
      <c r="A134" s="28">
        <v>125</v>
      </c>
      <c r="B134" s="38"/>
      <c r="C134" s="37" t="str">
        <f>IF(B134="","",VLOOKUP(B134,仲買人等一覧!$A$5:$B$43,2,FALSE))</f>
        <v/>
      </c>
      <c r="D134" s="36"/>
      <c r="E134" s="39" t="str">
        <f t="shared" si="15"/>
        <v/>
      </c>
      <c r="F134" s="39" t="str">
        <f t="shared" si="16"/>
        <v/>
      </c>
      <c r="G134" s="29"/>
      <c r="H134" s="30"/>
      <c r="I134" s="40">
        <f t="shared" si="17"/>
        <v>0</v>
      </c>
      <c r="J134" s="40">
        <f t="shared" si="18"/>
        <v>0</v>
      </c>
      <c r="K134" s="40">
        <f t="shared" si="19"/>
        <v>0</v>
      </c>
      <c r="L134" s="30">
        <f t="shared" si="14"/>
        <v>0</v>
      </c>
    </row>
    <row r="135" spans="1:12">
      <c r="A135" s="28">
        <v>126</v>
      </c>
      <c r="B135" s="38"/>
      <c r="C135" s="37" t="str">
        <f>IF(B135="","",VLOOKUP(B135,仲買人等一覧!$A$5:$B$43,2,FALSE))</f>
        <v/>
      </c>
      <c r="D135" s="36"/>
      <c r="E135" s="39" t="str">
        <f t="shared" si="15"/>
        <v/>
      </c>
      <c r="F135" s="39" t="str">
        <f t="shared" si="16"/>
        <v/>
      </c>
      <c r="G135" s="29"/>
      <c r="H135" s="30"/>
      <c r="I135" s="40">
        <f t="shared" si="17"/>
        <v>0</v>
      </c>
      <c r="J135" s="40">
        <f t="shared" si="18"/>
        <v>0</v>
      </c>
      <c r="K135" s="40">
        <f t="shared" si="19"/>
        <v>0</v>
      </c>
      <c r="L135" s="30">
        <f t="shared" si="14"/>
        <v>0</v>
      </c>
    </row>
    <row r="136" spans="1:12">
      <c r="A136" s="28">
        <v>127</v>
      </c>
      <c r="B136" s="38"/>
      <c r="C136" s="37" t="str">
        <f>IF(B136="","",VLOOKUP(B136,仲買人等一覧!$A$5:$B$43,2,FALSE))</f>
        <v/>
      </c>
      <c r="D136" s="36"/>
      <c r="E136" s="39" t="str">
        <f t="shared" si="15"/>
        <v/>
      </c>
      <c r="F136" s="39" t="str">
        <f t="shared" si="16"/>
        <v/>
      </c>
      <c r="G136" s="29"/>
      <c r="H136" s="30"/>
      <c r="I136" s="40">
        <f t="shared" si="17"/>
        <v>0</v>
      </c>
      <c r="J136" s="40">
        <f t="shared" si="18"/>
        <v>0</v>
      </c>
      <c r="K136" s="40">
        <f t="shared" si="19"/>
        <v>0</v>
      </c>
      <c r="L136" s="30">
        <f t="shared" si="14"/>
        <v>0</v>
      </c>
    </row>
    <row r="137" spans="1:12">
      <c r="A137" s="28">
        <v>128</v>
      </c>
      <c r="B137" s="38"/>
      <c r="C137" s="37" t="str">
        <f>IF(B137="","",VLOOKUP(B137,仲買人等一覧!$A$5:$B$43,2,FALSE))</f>
        <v/>
      </c>
      <c r="D137" s="36"/>
      <c r="E137" s="39" t="str">
        <f t="shared" si="15"/>
        <v/>
      </c>
      <c r="F137" s="39" t="str">
        <f t="shared" si="16"/>
        <v/>
      </c>
      <c r="G137" s="29"/>
      <c r="H137" s="30"/>
      <c r="I137" s="40">
        <f t="shared" si="17"/>
        <v>0</v>
      </c>
      <c r="J137" s="40">
        <f t="shared" si="18"/>
        <v>0</v>
      </c>
      <c r="K137" s="40">
        <f t="shared" si="19"/>
        <v>0</v>
      </c>
      <c r="L137" s="30">
        <f t="shared" si="14"/>
        <v>0</v>
      </c>
    </row>
    <row r="138" spans="1:12">
      <c r="A138" s="28">
        <v>129</v>
      </c>
      <c r="B138" s="38"/>
      <c r="C138" s="37" t="str">
        <f>IF(B138="","",VLOOKUP(B138,仲買人等一覧!$A$5:$B$43,2,FALSE))</f>
        <v/>
      </c>
      <c r="D138" s="36"/>
      <c r="E138" s="39" t="str">
        <f t="shared" si="15"/>
        <v/>
      </c>
      <c r="F138" s="39" t="str">
        <f t="shared" si="16"/>
        <v/>
      </c>
      <c r="G138" s="29"/>
      <c r="H138" s="30"/>
      <c r="I138" s="40">
        <f t="shared" si="17"/>
        <v>0</v>
      </c>
      <c r="J138" s="40">
        <f t="shared" si="18"/>
        <v>0</v>
      </c>
      <c r="K138" s="40">
        <f t="shared" si="19"/>
        <v>0</v>
      </c>
      <c r="L138" s="30">
        <f t="shared" si="14"/>
        <v>0</v>
      </c>
    </row>
    <row r="139" spans="1:12">
      <c r="A139" s="28">
        <v>130</v>
      </c>
      <c r="B139" s="38"/>
      <c r="C139" s="37" t="str">
        <f>IF(B139="","",VLOOKUP(B139,仲買人等一覧!$A$5:$B$43,2,FALSE))</f>
        <v/>
      </c>
      <c r="D139" s="36"/>
      <c r="E139" s="39" t="str">
        <f t="shared" si="15"/>
        <v/>
      </c>
      <c r="F139" s="39" t="str">
        <f t="shared" si="16"/>
        <v/>
      </c>
      <c r="G139" s="29"/>
      <c r="H139" s="30"/>
      <c r="I139" s="40">
        <f t="shared" si="17"/>
        <v>0</v>
      </c>
      <c r="J139" s="40">
        <f t="shared" si="18"/>
        <v>0</v>
      </c>
      <c r="K139" s="40">
        <f t="shared" si="19"/>
        <v>0</v>
      </c>
      <c r="L139" s="30">
        <f t="shared" ref="L139:L202" si="20">IF(H139&gt;E139,ROUNDDOWN(F139*G139,0),ROUNDDOWN(I139/2,0))</f>
        <v>0</v>
      </c>
    </row>
    <row r="140" spans="1:12">
      <c r="A140" s="28">
        <v>131</v>
      </c>
      <c r="B140" s="38"/>
      <c r="C140" s="37" t="str">
        <f>IF(B140="","",VLOOKUP(B140,仲買人等一覧!$A$5:$B$43,2,FALSE))</f>
        <v/>
      </c>
      <c r="D140" s="36"/>
      <c r="E140" s="39" t="str">
        <f t="shared" si="15"/>
        <v/>
      </c>
      <c r="F140" s="39" t="str">
        <f t="shared" si="16"/>
        <v/>
      </c>
      <c r="G140" s="29"/>
      <c r="H140" s="30"/>
      <c r="I140" s="40">
        <f t="shared" si="17"/>
        <v>0</v>
      </c>
      <c r="J140" s="40">
        <f t="shared" si="18"/>
        <v>0</v>
      </c>
      <c r="K140" s="40">
        <f t="shared" si="19"/>
        <v>0</v>
      </c>
      <c r="L140" s="30">
        <f t="shared" si="20"/>
        <v>0</v>
      </c>
    </row>
    <row r="141" spans="1:12">
      <c r="A141" s="28">
        <v>132</v>
      </c>
      <c r="B141" s="38"/>
      <c r="C141" s="37" t="str">
        <f>IF(B141="","",VLOOKUP(B141,仲買人等一覧!$A$5:$B$43,2,FALSE))</f>
        <v/>
      </c>
      <c r="D141" s="36"/>
      <c r="E141" s="39" t="str">
        <f t="shared" si="15"/>
        <v/>
      </c>
      <c r="F141" s="39" t="str">
        <f t="shared" si="16"/>
        <v/>
      </c>
      <c r="G141" s="29"/>
      <c r="H141" s="30"/>
      <c r="I141" s="40">
        <f t="shared" si="17"/>
        <v>0</v>
      </c>
      <c r="J141" s="40">
        <f t="shared" si="18"/>
        <v>0</v>
      </c>
      <c r="K141" s="40">
        <f t="shared" si="19"/>
        <v>0</v>
      </c>
      <c r="L141" s="30">
        <f t="shared" si="20"/>
        <v>0</v>
      </c>
    </row>
    <row r="142" spans="1:12">
      <c r="A142" s="28">
        <v>133</v>
      </c>
      <c r="B142" s="38"/>
      <c r="C142" s="37" t="str">
        <f>IF(B142="","",VLOOKUP(B142,仲買人等一覧!$A$5:$B$43,2,FALSE))</f>
        <v/>
      </c>
      <c r="D142" s="36"/>
      <c r="E142" s="39" t="str">
        <f t="shared" si="15"/>
        <v/>
      </c>
      <c r="F142" s="39" t="str">
        <f t="shared" si="16"/>
        <v/>
      </c>
      <c r="G142" s="29"/>
      <c r="H142" s="30"/>
      <c r="I142" s="40">
        <f t="shared" si="17"/>
        <v>0</v>
      </c>
      <c r="J142" s="40">
        <f t="shared" si="18"/>
        <v>0</v>
      </c>
      <c r="K142" s="40">
        <f t="shared" si="19"/>
        <v>0</v>
      </c>
      <c r="L142" s="30">
        <f t="shared" si="20"/>
        <v>0</v>
      </c>
    </row>
    <row r="143" spans="1:12">
      <c r="A143" s="28">
        <v>134</v>
      </c>
      <c r="B143" s="38"/>
      <c r="C143" s="37" t="str">
        <f>IF(B143="","",VLOOKUP(B143,仲買人等一覧!$A$5:$B$43,2,FALSE))</f>
        <v/>
      </c>
      <c r="D143" s="36"/>
      <c r="E143" s="39" t="str">
        <f t="shared" si="15"/>
        <v/>
      </c>
      <c r="F143" s="39" t="str">
        <f t="shared" si="16"/>
        <v/>
      </c>
      <c r="G143" s="29"/>
      <c r="H143" s="30"/>
      <c r="I143" s="40">
        <f t="shared" si="17"/>
        <v>0</v>
      </c>
      <c r="J143" s="40">
        <f t="shared" si="18"/>
        <v>0</v>
      </c>
      <c r="K143" s="40">
        <f t="shared" si="19"/>
        <v>0</v>
      </c>
      <c r="L143" s="30">
        <f t="shared" si="20"/>
        <v>0</v>
      </c>
    </row>
    <row r="144" spans="1:12">
      <c r="A144" s="28">
        <v>135</v>
      </c>
      <c r="B144" s="38"/>
      <c r="C144" s="37" t="str">
        <f>IF(B144="","",VLOOKUP(B144,仲買人等一覧!$A$5:$B$43,2,FALSE))</f>
        <v/>
      </c>
      <c r="D144" s="36"/>
      <c r="E144" s="39" t="str">
        <f t="shared" si="15"/>
        <v/>
      </c>
      <c r="F144" s="39" t="str">
        <f t="shared" si="16"/>
        <v/>
      </c>
      <c r="G144" s="29"/>
      <c r="H144" s="30"/>
      <c r="I144" s="40">
        <f t="shared" si="17"/>
        <v>0</v>
      </c>
      <c r="J144" s="40">
        <f t="shared" si="18"/>
        <v>0</v>
      </c>
      <c r="K144" s="40">
        <f t="shared" si="19"/>
        <v>0</v>
      </c>
      <c r="L144" s="30">
        <f t="shared" si="20"/>
        <v>0</v>
      </c>
    </row>
    <row r="145" spans="1:12">
      <c r="A145" s="28">
        <v>136</v>
      </c>
      <c r="B145" s="38"/>
      <c r="C145" s="37" t="str">
        <f>IF(B145="","",VLOOKUP(B145,仲買人等一覧!$A$5:$B$43,2,FALSE))</f>
        <v/>
      </c>
      <c r="D145" s="36"/>
      <c r="E145" s="39" t="str">
        <f t="shared" si="15"/>
        <v/>
      </c>
      <c r="F145" s="39" t="str">
        <f t="shared" si="16"/>
        <v/>
      </c>
      <c r="G145" s="29"/>
      <c r="H145" s="30"/>
      <c r="I145" s="40">
        <f t="shared" si="17"/>
        <v>0</v>
      </c>
      <c r="J145" s="40">
        <f t="shared" si="18"/>
        <v>0</v>
      </c>
      <c r="K145" s="40">
        <f t="shared" si="19"/>
        <v>0</v>
      </c>
      <c r="L145" s="30">
        <f t="shared" si="20"/>
        <v>0</v>
      </c>
    </row>
    <row r="146" spans="1:12">
      <c r="A146" s="28">
        <v>137</v>
      </c>
      <c r="B146" s="38"/>
      <c r="C146" s="37" t="str">
        <f>IF(B146="","",VLOOKUP(B146,仲買人等一覧!$A$5:$B$43,2,FALSE))</f>
        <v/>
      </c>
      <c r="D146" s="36"/>
      <c r="E146" s="39" t="str">
        <f t="shared" si="15"/>
        <v/>
      </c>
      <c r="F146" s="39" t="str">
        <f t="shared" si="16"/>
        <v/>
      </c>
      <c r="G146" s="29"/>
      <c r="H146" s="30"/>
      <c r="I146" s="40">
        <f t="shared" si="17"/>
        <v>0</v>
      </c>
      <c r="J146" s="40">
        <f t="shared" si="18"/>
        <v>0</v>
      </c>
      <c r="K146" s="40">
        <f t="shared" si="19"/>
        <v>0</v>
      </c>
      <c r="L146" s="30">
        <f t="shared" si="20"/>
        <v>0</v>
      </c>
    </row>
    <row r="147" spans="1:12">
      <c r="A147" s="28">
        <v>138</v>
      </c>
      <c r="B147" s="38"/>
      <c r="C147" s="37" t="str">
        <f>IF(B147="","",VLOOKUP(B147,仲買人等一覧!$A$5:$B$43,2,FALSE))</f>
        <v/>
      </c>
      <c r="D147" s="36"/>
      <c r="E147" s="39" t="str">
        <f t="shared" si="15"/>
        <v/>
      </c>
      <c r="F147" s="39" t="str">
        <f t="shared" si="16"/>
        <v/>
      </c>
      <c r="G147" s="29"/>
      <c r="H147" s="30"/>
      <c r="I147" s="40">
        <f t="shared" si="17"/>
        <v>0</v>
      </c>
      <c r="J147" s="40">
        <f t="shared" si="18"/>
        <v>0</v>
      </c>
      <c r="K147" s="40">
        <f t="shared" si="19"/>
        <v>0</v>
      </c>
      <c r="L147" s="30">
        <f t="shared" si="20"/>
        <v>0</v>
      </c>
    </row>
    <row r="148" spans="1:12">
      <c r="A148" s="28">
        <v>139</v>
      </c>
      <c r="B148" s="38"/>
      <c r="C148" s="37" t="str">
        <f>IF(B148="","",VLOOKUP(B148,仲買人等一覧!$A$5:$B$43,2,FALSE))</f>
        <v/>
      </c>
      <c r="D148" s="36"/>
      <c r="E148" s="39" t="str">
        <f t="shared" si="15"/>
        <v/>
      </c>
      <c r="F148" s="39" t="str">
        <f t="shared" si="16"/>
        <v/>
      </c>
      <c r="G148" s="29"/>
      <c r="H148" s="30"/>
      <c r="I148" s="40">
        <f t="shared" si="17"/>
        <v>0</v>
      </c>
      <c r="J148" s="40">
        <f t="shared" si="18"/>
        <v>0</v>
      </c>
      <c r="K148" s="40">
        <f t="shared" si="19"/>
        <v>0</v>
      </c>
      <c r="L148" s="30">
        <f t="shared" si="20"/>
        <v>0</v>
      </c>
    </row>
    <row r="149" spans="1:12">
      <c r="A149" s="28">
        <v>140</v>
      </c>
      <c r="B149" s="38"/>
      <c r="C149" s="37" t="str">
        <f>IF(B149="","",VLOOKUP(B149,仲買人等一覧!$A$5:$B$43,2,FALSE))</f>
        <v/>
      </c>
      <c r="D149" s="36"/>
      <c r="E149" s="39" t="str">
        <f t="shared" si="15"/>
        <v/>
      </c>
      <c r="F149" s="39" t="str">
        <f t="shared" si="16"/>
        <v/>
      </c>
      <c r="G149" s="29"/>
      <c r="H149" s="30"/>
      <c r="I149" s="40">
        <f t="shared" si="17"/>
        <v>0</v>
      </c>
      <c r="J149" s="40">
        <f t="shared" si="18"/>
        <v>0</v>
      </c>
      <c r="K149" s="40">
        <f t="shared" si="19"/>
        <v>0</v>
      </c>
      <c r="L149" s="30">
        <f t="shared" si="20"/>
        <v>0</v>
      </c>
    </row>
    <row r="150" spans="1:12">
      <c r="A150" s="28">
        <v>141</v>
      </c>
      <c r="B150" s="38"/>
      <c r="C150" s="37" t="str">
        <f>IF(B150="","",VLOOKUP(B150,仲買人等一覧!$A$5:$B$43,2,FALSE))</f>
        <v/>
      </c>
      <c r="D150" s="36"/>
      <c r="E150" s="39" t="str">
        <f t="shared" si="15"/>
        <v/>
      </c>
      <c r="F150" s="39" t="str">
        <f t="shared" si="16"/>
        <v/>
      </c>
      <c r="G150" s="29"/>
      <c r="H150" s="30"/>
      <c r="I150" s="40">
        <f t="shared" si="17"/>
        <v>0</v>
      </c>
      <c r="J150" s="40">
        <f t="shared" si="18"/>
        <v>0</v>
      </c>
      <c r="K150" s="40">
        <f t="shared" si="19"/>
        <v>0</v>
      </c>
      <c r="L150" s="30">
        <f t="shared" si="20"/>
        <v>0</v>
      </c>
    </row>
    <row r="151" spans="1:12">
      <c r="A151" s="28">
        <v>142</v>
      </c>
      <c r="B151" s="38"/>
      <c r="C151" s="37" t="str">
        <f>IF(B151="","",VLOOKUP(B151,仲買人等一覧!$A$5:$B$43,2,FALSE))</f>
        <v/>
      </c>
      <c r="D151" s="36"/>
      <c r="E151" s="39" t="str">
        <f t="shared" si="15"/>
        <v/>
      </c>
      <c r="F151" s="39" t="str">
        <f t="shared" si="16"/>
        <v/>
      </c>
      <c r="G151" s="29"/>
      <c r="H151" s="30"/>
      <c r="I151" s="40">
        <f t="shared" si="17"/>
        <v>0</v>
      </c>
      <c r="J151" s="40">
        <f t="shared" si="18"/>
        <v>0</v>
      </c>
      <c r="K151" s="40">
        <f t="shared" si="19"/>
        <v>0</v>
      </c>
      <c r="L151" s="30">
        <f t="shared" si="20"/>
        <v>0</v>
      </c>
    </row>
    <row r="152" spans="1:12">
      <c r="A152" s="28">
        <v>143</v>
      </c>
      <c r="B152" s="38"/>
      <c r="C152" s="37" t="str">
        <f>IF(B152="","",VLOOKUP(B152,仲買人等一覧!$A$5:$B$43,2,FALSE))</f>
        <v/>
      </c>
      <c r="D152" s="36"/>
      <c r="E152" s="39" t="str">
        <f t="shared" si="15"/>
        <v/>
      </c>
      <c r="F152" s="39" t="str">
        <f t="shared" si="16"/>
        <v/>
      </c>
      <c r="G152" s="29"/>
      <c r="H152" s="30"/>
      <c r="I152" s="40">
        <f t="shared" si="17"/>
        <v>0</v>
      </c>
      <c r="J152" s="40">
        <f t="shared" si="18"/>
        <v>0</v>
      </c>
      <c r="K152" s="40">
        <f t="shared" si="19"/>
        <v>0</v>
      </c>
      <c r="L152" s="30">
        <f t="shared" si="20"/>
        <v>0</v>
      </c>
    </row>
    <row r="153" spans="1:12">
      <c r="A153" s="28">
        <v>144</v>
      </c>
      <c r="B153" s="38"/>
      <c r="C153" s="37" t="str">
        <f>IF(B153="","",VLOOKUP(B153,仲買人等一覧!$A$5:$B$43,2,FALSE))</f>
        <v/>
      </c>
      <c r="D153" s="36"/>
      <c r="E153" s="39" t="str">
        <f t="shared" si="15"/>
        <v/>
      </c>
      <c r="F153" s="39" t="str">
        <f t="shared" si="16"/>
        <v/>
      </c>
      <c r="G153" s="29"/>
      <c r="H153" s="30"/>
      <c r="I153" s="40">
        <f t="shared" si="17"/>
        <v>0</v>
      </c>
      <c r="J153" s="40">
        <f t="shared" si="18"/>
        <v>0</v>
      </c>
      <c r="K153" s="40">
        <f t="shared" si="19"/>
        <v>0</v>
      </c>
      <c r="L153" s="30">
        <f t="shared" si="20"/>
        <v>0</v>
      </c>
    </row>
    <row r="154" spans="1:12">
      <c r="A154" s="28">
        <v>145</v>
      </c>
      <c r="B154" s="38"/>
      <c r="C154" s="37" t="str">
        <f>IF(B154="","",VLOOKUP(B154,仲買人等一覧!$A$5:$B$43,2,FALSE))</f>
        <v/>
      </c>
      <c r="D154" s="36"/>
      <c r="E154" s="39" t="str">
        <f t="shared" si="15"/>
        <v/>
      </c>
      <c r="F154" s="39" t="str">
        <f t="shared" si="16"/>
        <v/>
      </c>
      <c r="G154" s="29"/>
      <c r="H154" s="30"/>
      <c r="I154" s="40">
        <f t="shared" si="17"/>
        <v>0</v>
      </c>
      <c r="J154" s="40">
        <f t="shared" si="18"/>
        <v>0</v>
      </c>
      <c r="K154" s="40">
        <f t="shared" si="19"/>
        <v>0</v>
      </c>
      <c r="L154" s="30">
        <f t="shared" si="20"/>
        <v>0</v>
      </c>
    </row>
    <row r="155" spans="1:12">
      <c r="A155" s="28">
        <v>146</v>
      </c>
      <c r="B155" s="38"/>
      <c r="C155" s="37" t="str">
        <f>IF(B155="","",VLOOKUP(B155,仲買人等一覧!$A$5:$B$43,2,FALSE))</f>
        <v/>
      </c>
      <c r="D155" s="36"/>
      <c r="E155" s="39" t="str">
        <f t="shared" si="15"/>
        <v/>
      </c>
      <c r="F155" s="39" t="str">
        <f t="shared" si="16"/>
        <v/>
      </c>
      <c r="G155" s="29"/>
      <c r="H155" s="30"/>
      <c r="I155" s="40">
        <f t="shared" si="17"/>
        <v>0</v>
      </c>
      <c r="J155" s="40">
        <f t="shared" si="18"/>
        <v>0</v>
      </c>
      <c r="K155" s="40">
        <f t="shared" si="19"/>
        <v>0</v>
      </c>
      <c r="L155" s="30">
        <f t="shared" si="20"/>
        <v>0</v>
      </c>
    </row>
    <row r="156" spans="1:12">
      <c r="A156" s="28">
        <v>147</v>
      </c>
      <c r="B156" s="38"/>
      <c r="C156" s="37" t="str">
        <f>IF(B156="","",VLOOKUP(B156,仲買人等一覧!$A$5:$B$43,2,FALSE))</f>
        <v/>
      </c>
      <c r="D156" s="36"/>
      <c r="E156" s="39" t="str">
        <f t="shared" si="15"/>
        <v/>
      </c>
      <c r="F156" s="39" t="str">
        <f t="shared" si="16"/>
        <v/>
      </c>
      <c r="G156" s="29"/>
      <c r="H156" s="30"/>
      <c r="I156" s="40">
        <f t="shared" si="17"/>
        <v>0</v>
      </c>
      <c r="J156" s="40">
        <f t="shared" si="18"/>
        <v>0</v>
      </c>
      <c r="K156" s="40">
        <f t="shared" si="19"/>
        <v>0</v>
      </c>
      <c r="L156" s="30">
        <f t="shared" si="20"/>
        <v>0</v>
      </c>
    </row>
    <row r="157" spans="1:12">
      <c r="A157" s="28">
        <v>148</v>
      </c>
      <c r="B157" s="38"/>
      <c r="C157" s="37" t="str">
        <f>IF(B157="","",VLOOKUP(B157,仲買人等一覧!$A$5:$B$43,2,FALSE))</f>
        <v/>
      </c>
      <c r="D157" s="36"/>
      <c r="E157" s="39" t="str">
        <f t="shared" si="15"/>
        <v/>
      </c>
      <c r="F157" s="39" t="str">
        <f t="shared" si="16"/>
        <v/>
      </c>
      <c r="G157" s="29"/>
      <c r="H157" s="30"/>
      <c r="I157" s="40">
        <f t="shared" si="17"/>
        <v>0</v>
      </c>
      <c r="J157" s="40">
        <f t="shared" si="18"/>
        <v>0</v>
      </c>
      <c r="K157" s="40">
        <f t="shared" si="19"/>
        <v>0</v>
      </c>
      <c r="L157" s="30">
        <f t="shared" si="20"/>
        <v>0</v>
      </c>
    </row>
    <row r="158" spans="1:12">
      <c r="A158" s="28">
        <v>149</v>
      </c>
      <c r="B158" s="38"/>
      <c r="C158" s="37" t="str">
        <f>IF(B158="","",VLOOKUP(B158,仲買人等一覧!$A$5:$B$43,2,FALSE))</f>
        <v/>
      </c>
      <c r="D158" s="36"/>
      <c r="E158" s="39" t="str">
        <f t="shared" ref="E158:E209" si="21">IF(D158="シロサケ（生鮮）",2500,IF(D158="サワラ（生鮮）",2500,IF(D158="マダイ（天然 生鮮）",2500,IF(D158="ブリ・イナダ（天然 生鮮）",2500,IF(D158="ワラサ（天然 生鮮）",2500, IF(D158="スルメイカ（生鮮）",2500,IF(D158="ハタハタ（鮮魚）",2500,IF(D158="ヒラメ（鮮魚）",2500,IF(D158="マダラ（鮮魚）",2500,IF(D158="マガレイ(クチボソカレイ）（鮮魚）",2500,IF(D158="マフグ（天然 生鮮）",2500,IF(D158="トラフグ（天然 生鮮）",5000,IF(D158="ホッコクアカエビ（生鮮）",5000,IF(D158="ズワイガニ（生鮮）",5000,IF(D158="ムツ(ノドグロ）（鮮魚）",5000,"")))))))))))))))</f>
        <v/>
      </c>
      <c r="F158" s="39" t="str">
        <f t="shared" ref="F158:F209" si="22">IF(D158="シロサケ（生鮮）",1250,IF(D158="サワラ（生鮮）",1250,IF(D158="マダイ（天然 生鮮）",1250,IF(D158="ブリ・イナダ（天然 生鮮）",1250,IF(D158="ワラサ（天然 生鮮）",1250,IF(D158="スルメイカ（生鮮）",1250,IF(D158="ハタハタ（鮮魚）",1250,IF(D158="ヒラメ（鮮魚）",1250,IF(D158="マダラ（鮮魚）",1250,IF(D158="マガレイ(クチボソカレイ）（鮮魚）",1250,IF(D158="マフグ（天然 生鮮）",1250,IF(D158="トラフグ（天然 生鮮）",2500,IF(D158="ホッコクアカエビ（生鮮）",2500,IF(D158="ズワイガニ（生鮮）",2500,IF(D158="ムツ(ノドグロ）（鮮魚）",2500,"")))))))))))))))</f>
        <v/>
      </c>
      <c r="G158" s="29"/>
      <c r="H158" s="30"/>
      <c r="I158" s="40">
        <f t="shared" ref="I158:I209" si="23">G158*H158</f>
        <v>0</v>
      </c>
      <c r="J158" s="40">
        <f t="shared" ref="J158:J209" si="24">ROUND(I158*0.08,)</f>
        <v>0</v>
      </c>
      <c r="K158" s="40">
        <f t="shared" ref="K158:K209" si="25">I158+J158</f>
        <v>0</v>
      </c>
      <c r="L158" s="30">
        <f t="shared" si="20"/>
        <v>0</v>
      </c>
    </row>
    <row r="159" spans="1:12">
      <c r="A159" s="28">
        <v>150</v>
      </c>
      <c r="B159" s="38"/>
      <c r="C159" s="37" t="str">
        <f>IF(B159="","",VLOOKUP(B159,仲買人等一覧!$A$5:$B$43,2,FALSE))</f>
        <v/>
      </c>
      <c r="D159" s="36"/>
      <c r="E159" s="39" t="str">
        <f t="shared" si="21"/>
        <v/>
      </c>
      <c r="F159" s="39" t="str">
        <f t="shared" si="22"/>
        <v/>
      </c>
      <c r="G159" s="29"/>
      <c r="H159" s="30"/>
      <c r="I159" s="40">
        <f t="shared" si="23"/>
        <v>0</v>
      </c>
      <c r="J159" s="40">
        <f t="shared" si="24"/>
        <v>0</v>
      </c>
      <c r="K159" s="40">
        <f t="shared" si="25"/>
        <v>0</v>
      </c>
      <c r="L159" s="30">
        <f t="shared" si="20"/>
        <v>0</v>
      </c>
    </row>
    <row r="160" spans="1:12">
      <c r="A160" s="28">
        <v>151</v>
      </c>
      <c r="B160" s="38"/>
      <c r="C160" s="37" t="str">
        <f>IF(B160="","",VLOOKUP(B160,仲買人等一覧!$A$5:$B$43,2,FALSE))</f>
        <v/>
      </c>
      <c r="D160" s="36"/>
      <c r="E160" s="39" t="str">
        <f t="shared" si="21"/>
        <v/>
      </c>
      <c r="F160" s="39" t="str">
        <f t="shared" si="22"/>
        <v/>
      </c>
      <c r="G160" s="29"/>
      <c r="H160" s="30"/>
      <c r="I160" s="40">
        <f t="shared" si="23"/>
        <v>0</v>
      </c>
      <c r="J160" s="40">
        <f t="shared" si="24"/>
        <v>0</v>
      </c>
      <c r="K160" s="40">
        <f t="shared" si="25"/>
        <v>0</v>
      </c>
      <c r="L160" s="30">
        <f t="shared" si="20"/>
        <v>0</v>
      </c>
    </row>
    <row r="161" spans="1:12">
      <c r="A161" s="28">
        <v>152</v>
      </c>
      <c r="B161" s="38"/>
      <c r="C161" s="37" t="str">
        <f>IF(B161="","",VLOOKUP(B161,仲買人等一覧!$A$5:$B$43,2,FALSE))</f>
        <v/>
      </c>
      <c r="D161" s="36"/>
      <c r="E161" s="39" t="str">
        <f t="shared" si="21"/>
        <v/>
      </c>
      <c r="F161" s="39" t="str">
        <f t="shared" si="22"/>
        <v/>
      </c>
      <c r="G161" s="29"/>
      <c r="H161" s="30"/>
      <c r="I161" s="40">
        <f t="shared" si="23"/>
        <v>0</v>
      </c>
      <c r="J161" s="40">
        <f t="shared" si="24"/>
        <v>0</v>
      </c>
      <c r="K161" s="40">
        <f t="shared" si="25"/>
        <v>0</v>
      </c>
      <c r="L161" s="30">
        <f t="shared" si="20"/>
        <v>0</v>
      </c>
    </row>
    <row r="162" spans="1:12">
      <c r="A162" s="28">
        <v>153</v>
      </c>
      <c r="B162" s="38"/>
      <c r="C162" s="37" t="str">
        <f>IF(B162="","",VLOOKUP(B162,仲買人等一覧!$A$5:$B$43,2,FALSE))</f>
        <v/>
      </c>
      <c r="D162" s="36"/>
      <c r="E162" s="39" t="str">
        <f t="shared" si="21"/>
        <v/>
      </c>
      <c r="F162" s="39" t="str">
        <f t="shared" si="22"/>
        <v/>
      </c>
      <c r="G162" s="29"/>
      <c r="H162" s="30"/>
      <c r="I162" s="40">
        <f t="shared" si="23"/>
        <v>0</v>
      </c>
      <c r="J162" s="40">
        <f t="shared" si="24"/>
        <v>0</v>
      </c>
      <c r="K162" s="40">
        <f t="shared" si="25"/>
        <v>0</v>
      </c>
      <c r="L162" s="30">
        <f t="shared" si="20"/>
        <v>0</v>
      </c>
    </row>
    <row r="163" spans="1:12">
      <c r="A163" s="28">
        <v>154</v>
      </c>
      <c r="B163" s="38"/>
      <c r="C163" s="37" t="str">
        <f>IF(B163="","",VLOOKUP(B163,仲買人等一覧!$A$5:$B$43,2,FALSE))</f>
        <v/>
      </c>
      <c r="D163" s="36"/>
      <c r="E163" s="39" t="str">
        <f t="shared" si="21"/>
        <v/>
      </c>
      <c r="F163" s="39" t="str">
        <f t="shared" si="22"/>
        <v/>
      </c>
      <c r="G163" s="29"/>
      <c r="H163" s="30"/>
      <c r="I163" s="40">
        <f t="shared" si="23"/>
        <v>0</v>
      </c>
      <c r="J163" s="40">
        <f t="shared" si="24"/>
        <v>0</v>
      </c>
      <c r="K163" s="40">
        <f t="shared" si="25"/>
        <v>0</v>
      </c>
      <c r="L163" s="30">
        <f t="shared" si="20"/>
        <v>0</v>
      </c>
    </row>
    <row r="164" spans="1:12">
      <c r="A164" s="28">
        <v>155</v>
      </c>
      <c r="B164" s="38"/>
      <c r="C164" s="37" t="str">
        <f>IF(B164="","",VLOOKUP(B164,仲買人等一覧!$A$5:$B$43,2,FALSE))</f>
        <v/>
      </c>
      <c r="D164" s="36"/>
      <c r="E164" s="39" t="str">
        <f t="shared" si="21"/>
        <v/>
      </c>
      <c r="F164" s="39" t="str">
        <f t="shared" si="22"/>
        <v/>
      </c>
      <c r="G164" s="29"/>
      <c r="H164" s="30"/>
      <c r="I164" s="40">
        <f t="shared" si="23"/>
        <v>0</v>
      </c>
      <c r="J164" s="40">
        <f t="shared" si="24"/>
        <v>0</v>
      </c>
      <c r="K164" s="40">
        <f t="shared" si="25"/>
        <v>0</v>
      </c>
      <c r="L164" s="30">
        <f t="shared" si="20"/>
        <v>0</v>
      </c>
    </row>
    <row r="165" spans="1:12">
      <c r="A165" s="28">
        <v>156</v>
      </c>
      <c r="B165" s="38"/>
      <c r="C165" s="37" t="str">
        <f>IF(B165="","",VLOOKUP(B165,仲買人等一覧!$A$5:$B$43,2,FALSE))</f>
        <v/>
      </c>
      <c r="D165" s="36"/>
      <c r="E165" s="39" t="str">
        <f t="shared" si="21"/>
        <v/>
      </c>
      <c r="F165" s="39" t="str">
        <f t="shared" si="22"/>
        <v/>
      </c>
      <c r="G165" s="29"/>
      <c r="H165" s="30"/>
      <c r="I165" s="40">
        <f t="shared" si="23"/>
        <v>0</v>
      </c>
      <c r="J165" s="40">
        <f t="shared" si="24"/>
        <v>0</v>
      </c>
      <c r="K165" s="40">
        <f t="shared" si="25"/>
        <v>0</v>
      </c>
      <c r="L165" s="30">
        <f t="shared" si="20"/>
        <v>0</v>
      </c>
    </row>
    <row r="166" spans="1:12">
      <c r="A166" s="28">
        <v>157</v>
      </c>
      <c r="B166" s="38"/>
      <c r="C166" s="37" t="str">
        <f>IF(B166="","",VLOOKUP(B166,仲買人等一覧!$A$5:$B$43,2,FALSE))</f>
        <v/>
      </c>
      <c r="D166" s="36"/>
      <c r="E166" s="39" t="str">
        <f t="shared" si="21"/>
        <v/>
      </c>
      <c r="F166" s="39" t="str">
        <f t="shared" si="22"/>
        <v/>
      </c>
      <c r="G166" s="29"/>
      <c r="H166" s="30"/>
      <c r="I166" s="40">
        <f t="shared" si="23"/>
        <v>0</v>
      </c>
      <c r="J166" s="40">
        <f t="shared" si="24"/>
        <v>0</v>
      </c>
      <c r="K166" s="40">
        <f t="shared" si="25"/>
        <v>0</v>
      </c>
      <c r="L166" s="30">
        <f t="shared" si="20"/>
        <v>0</v>
      </c>
    </row>
    <row r="167" spans="1:12">
      <c r="A167" s="28">
        <v>158</v>
      </c>
      <c r="B167" s="38"/>
      <c r="C167" s="37" t="str">
        <f>IF(B167="","",VLOOKUP(B167,仲買人等一覧!$A$5:$B$43,2,FALSE))</f>
        <v/>
      </c>
      <c r="D167" s="36"/>
      <c r="E167" s="39" t="str">
        <f t="shared" si="21"/>
        <v/>
      </c>
      <c r="F167" s="39" t="str">
        <f t="shared" si="22"/>
        <v/>
      </c>
      <c r="G167" s="29"/>
      <c r="H167" s="30"/>
      <c r="I167" s="40">
        <f t="shared" si="23"/>
        <v>0</v>
      </c>
      <c r="J167" s="40">
        <f t="shared" si="24"/>
        <v>0</v>
      </c>
      <c r="K167" s="40">
        <f t="shared" si="25"/>
        <v>0</v>
      </c>
      <c r="L167" s="30">
        <f t="shared" si="20"/>
        <v>0</v>
      </c>
    </row>
    <row r="168" spans="1:12">
      <c r="A168" s="28">
        <v>159</v>
      </c>
      <c r="B168" s="38"/>
      <c r="C168" s="37" t="str">
        <f>IF(B168="","",VLOOKUP(B168,仲買人等一覧!$A$5:$B$43,2,FALSE))</f>
        <v/>
      </c>
      <c r="D168" s="36"/>
      <c r="E168" s="39" t="str">
        <f t="shared" si="21"/>
        <v/>
      </c>
      <c r="F168" s="39" t="str">
        <f t="shared" si="22"/>
        <v/>
      </c>
      <c r="G168" s="29"/>
      <c r="H168" s="30"/>
      <c r="I168" s="40">
        <f t="shared" si="23"/>
        <v>0</v>
      </c>
      <c r="J168" s="40">
        <f t="shared" si="24"/>
        <v>0</v>
      </c>
      <c r="K168" s="40">
        <f t="shared" si="25"/>
        <v>0</v>
      </c>
      <c r="L168" s="30">
        <f t="shared" si="20"/>
        <v>0</v>
      </c>
    </row>
    <row r="169" spans="1:12">
      <c r="A169" s="28">
        <v>160</v>
      </c>
      <c r="B169" s="38"/>
      <c r="C169" s="37" t="str">
        <f>IF(B169="","",VLOOKUP(B169,仲買人等一覧!$A$5:$B$43,2,FALSE))</f>
        <v/>
      </c>
      <c r="D169" s="36"/>
      <c r="E169" s="39" t="str">
        <f t="shared" si="21"/>
        <v/>
      </c>
      <c r="F169" s="39" t="str">
        <f t="shared" si="22"/>
        <v/>
      </c>
      <c r="G169" s="29"/>
      <c r="H169" s="30"/>
      <c r="I169" s="40">
        <f t="shared" si="23"/>
        <v>0</v>
      </c>
      <c r="J169" s="40">
        <f t="shared" si="24"/>
        <v>0</v>
      </c>
      <c r="K169" s="40">
        <f t="shared" si="25"/>
        <v>0</v>
      </c>
      <c r="L169" s="30">
        <f t="shared" si="20"/>
        <v>0</v>
      </c>
    </row>
    <row r="170" spans="1:12">
      <c r="A170" s="28">
        <v>161</v>
      </c>
      <c r="B170" s="38"/>
      <c r="C170" s="37" t="str">
        <f>IF(B170="","",VLOOKUP(B170,仲買人等一覧!$A$5:$B$43,2,FALSE))</f>
        <v/>
      </c>
      <c r="D170" s="36"/>
      <c r="E170" s="39" t="str">
        <f t="shared" si="21"/>
        <v/>
      </c>
      <c r="F170" s="39" t="str">
        <f t="shared" si="22"/>
        <v/>
      </c>
      <c r="G170" s="29"/>
      <c r="H170" s="30"/>
      <c r="I170" s="40">
        <f t="shared" si="23"/>
        <v>0</v>
      </c>
      <c r="J170" s="40">
        <f t="shared" si="24"/>
        <v>0</v>
      </c>
      <c r="K170" s="40">
        <f t="shared" si="25"/>
        <v>0</v>
      </c>
      <c r="L170" s="30">
        <f t="shared" si="20"/>
        <v>0</v>
      </c>
    </row>
    <row r="171" spans="1:12">
      <c r="A171" s="28">
        <v>162</v>
      </c>
      <c r="B171" s="38"/>
      <c r="C171" s="37" t="str">
        <f>IF(B171="","",VLOOKUP(B171,仲買人等一覧!$A$5:$B$43,2,FALSE))</f>
        <v/>
      </c>
      <c r="D171" s="36"/>
      <c r="E171" s="39" t="str">
        <f t="shared" si="21"/>
        <v/>
      </c>
      <c r="F171" s="39" t="str">
        <f t="shared" si="22"/>
        <v/>
      </c>
      <c r="G171" s="29"/>
      <c r="H171" s="30"/>
      <c r="I171" s="40">
        <f t="shared" si="23"/>
        <v>0</v>
      </c>
      <c r="J171" s="40">
        <f t="shared" si="24"/>
        <v>0</v>
      </c>
      <c r="K171" s="40">
        <f t="shared" si="25"/>
        <v>0</v>
      </c>
      <c r="L171" s="30">
        <f t="shared" si="20"/>
        <v>0</v>
      </c>
    </row>
    <row r="172" spans="1:12">
      <c r="A172" s="28">
        <v>163</v>
      </c>
      <c r="B172" s="38"/>
      <c r="C172" s="37" t="str">
        <f>IF(B172="","",VLOOKUP(B172,仲買人等一覧!$A$5:$B$43,2,FALSE))</f>
        <v/>
      </c>
      <c r="D172" s="36"/>
      <c r="E172" s="39" t="str">
        <f t="shared" si="21"/>
        <v/>
      </c>
      <c r="F172" s="39" t="str">
        <f t="shared" si="22"/>
        <v/>
      </c>
      <c r="G172" s="29"/>
      <c r="H172" s="30"/>
      <c r="I172" s="40">
        <f t="shared" si="23"/>
        <v>0</v>
      </c>
      <c r="J172" s="40">
        <f t="shared" si="24"/>
        <v>0</v>
      </c>
      <c r="K172" s="40">
        <f t="shared" si="25"/>
        <v>0</v>
      </c>
      <c r="L172" s="30">
        <f t="shared" si="20"/>
        <v>0</v>
      </c>
    </row>
    <row r="173" spans="1:12">
      <c r="A173" s="28">
        <v>164</v>
      </c>
      <c r="B173" s="38"/>
      <c r="C173" s="37" t="str">
        <f>IF(B173="","",VLOOKUP(B173,仲買人等一覧!$A$5:$B$43,2,FALSE))</f>
        <v/>
      </c>
      <c r="D173" s="36"/>
      <c r="E173" s="39" t="str">
        <f t="shared" si="21"/>
        <v/>
      </c>
      <c r="F173" s="39" t="str">
        <f t="shared" si="22"/>
        <v/>
      </c>
      <c r="G173" s="29"/>
      <c r="H173" s="30"/>
      <c r="I173" s="40">
        <f t="shared" si="23"/>
        <v>0</v>
      </c>
      <c r="J173" s="40">
        <f t="shared" si="24"/>
        <v>0</v>
      </c>
      <c r="K173" s="40">
        <f t="shared" si="25"/>
        <v>0</v>
      </c>
      <c r="L173" s="30">
        <f t="shared" si="20"/>
        <v>0</v>
      </c>
    </row>
    <row r="174" spans="1:12">
      <c r="A174" s="28">
        <v>165</v>
      </c>
      <c r="B174" s="38"/>
      <c r="C174" s="37" t="str">
        <f>IF(B174="","",VLOOKUP(B174,仲買人等一覧!$A$5:$B$43,2,FALSE))</f>
        <v/>
      </c>
      <c r="D174" s="36"/>
      <c r="E174" s="39" t="str">
        <f t="shared" si="21"/>
        <v/>
      </c>
      <c r="F174" s="39" t="str">
        <f t="shared" si="22"/>
        <v/>
      </c>
      <c r="G174" s="29"/>
      <c r="H174" s="30"/>
      <c r="I174" s="40">
        <f t="shared" si="23"/>
        <v>0</v>
      </c>
      <c r="J174" s="40">
        <f t="shared" si="24"/>
        <v>0</v>
      </c>
      <c r="K174" s="40">
        <f t="shared" si="25"/>
        <v>0</v>
      </c>
      <c r="L174" s="30">
        <f t="shared" si="20"/>
        <v>0</v>
      </c>
    </row>
    <row r="175" spans="1:12">
      <c r="A175" s="28">
        <v>166</v>
      </c>
      <c r="B175" s="38"/>
      <c r="C175" s="37" t="str">
        <f>IF(B175="","",VLOOKUP(B175,仲買人等一覧!$A$5:$B$43,2,FALSE))</f>
        <v/>
      </c>
      <c r="D175" s="36"/>
      <c r="E175" s="39" t="str">
        <f t="shared" si="21"/>
        <v/>
      </c>
      <c r="F175" s="39" t="str">
        <f t="shared" si="22"/>
        <v/>
      </c>
      <c r="G175" s="29"/>
      <c r="H175" s="30"/>
      <c r="I175" s="40">
        <f t="shared" si="23"/>
        <v>0</v>
      </c>
      <c r="J175" s="40">
        <f t="shared" si="24"/>
        <v>0</v>
      </c>
      <c r="K175" s="40">
        <f t="shared" si="25"/>
        <v>0</v>
      </c>
      <c r="L175" s="30">
        <f t="shared" si="20"/>
        <v>0</v>
      </c>
    </row>
    <row r="176" spans="1:12">
      <c r="A176" s="28">
        <v>167</v>
      </c>
      <c r="B176" s="38"/>
      <c r="C176" s="37" t="str">
        <f>IF(B176="","",VLOOKUP(B176,仲買人等一覧!$A$5:$B$43,2,FALSE))</f>
        <v/>
      </c>
      <c r="D176" s="36"/>
      <c r="E176" s="39" t="str">
        <f t="shared" si="21"/>
        <v/>
      </c>
      <c r="F176" s="39" t="str">
        <f t="shared" si="22"/>
        <v/>
      </c>
      <c r="G176" s="29"/>
      <c r="H176" s="30"/>
      <c r="I176" s="40">
        <f t="shared" si="23"/>
        <v>0</v>
      </c>
      <c r="J176" s="40">
        <f t="shared" si="24"/>
        <v>0</v>
      </c>
      <c r="K176" s="40">
        <f t="shared" si="25"/>
        <v>0</v>
      </c>
      <c r="L176" s="30">
        <f t="shared" si="20"/>
        <v>0</v>
      </c>
    </row>
    <row r="177" spans="1:12">
      <c r="A177" s="28">
        <v>168</v>
      </c>
      <c r="B177" s="38"/>
      <c r="C177" s="37" t="str">
        <f>IF(B177="","",VLOOKUP(B177,仲買人等一覧!$A$5:$B$43,2,FALSE))</f>
        <v/>
      </c>
      <c r="D177" s="36"/>
      <c r="E177" s="39" t="str">
        <f t="shared" si="21"/>
        <v/>
      </c>
      <c r="F177" s="39" t="str">
        <f t="shared" si="22"/>
        <v/>
      </c>
      <c r="G177" s="29"/>
      <c r="H177" s="30"/>
      <c r="I177" s="40">
        <f t="shared" si="23"/>
        <v>0</v>
      </c>
      <c r="J177" s="40">
        <f t="shared" si="24"/>
        <v>0</v>
      </c>
      <c r="K177" s="40">
        <f t="shared" si="25"/>
        <v>0</v>
      </c>
      <c r="L177" s="30">
        <f t="shared" si="20"/>
        <v>0</v>
      </c>
    </row>
    <row r="178" spans="1:12">
      <c r="A178" s="28">
        <v>169</v>
      </c>
      <c r="B178" s="38"/>
      <c r="C178" s="37" t="str">
        <f>IF(B178="","",VLOOKUP(B178,仲買人等一覧!$A$5:$B$43,2,FALSE))</f>
        <v/>
      </c>
      <c r="D178" s="36"/>
      <c r="E178" s="39" t="str">
        <f t="shared" si="21"/>
        <v/>
      </c>
      <c r="F178" s="39" t="str">
        <f t="shared" si="22"/>
        <v/>
      </c>
      <c r="G178" s="29"/>
      <c r="H178" s="30"/>
      <c r="I178" s="40">
        <f t="shared" si="23"/>
        <v>0</v>
      </c>
      <c r="J178" s="40">
        <f t="shared" si="24"/>
        <v>0</v>
      </c>
      <c r="K178" s="40">
        <f t="shared" si="25"/>
        <v>0</v>
      </c>
      <c r="L178" s="30">
        <f t="shared" si="20"/>
        <v>0</v>
      </c>
    </row>
    <row r="179" spans="1:12">
      <c r="A179" s="28">
        <v>170</v>
      </c>
      <c r="B179" s="38"/>
      <c r="C179" s="37" t="str">
        <f>IF(B179="","",VLOOKUP(B179,仲買人等一覧!$A$5:$B$43,2,FALSE))</f>
        <v/>
      </c>
      <c r="D179" s="36"/>
      <c r="E179" s="39" t="str">
        <f t="shared" si="21"/>
        <v/>
      </c>
      <c r="F179" s="39" t="str">
        <f t="shared" si="22"/>
        <v/>
      </c>
      <c r="G179" s="29"/>
      <c r="H179" s="30"/>
      <c r="I179" s="40">
        <f t="shared" si="23"/>
        <v>0</v>
      </c>
      <c r="J179" s="40">
        <f t="shared" si="24"/>
        <v>0</v>
      </c>
      <c r="K179" s="40">
        <f t="shared" si="25"/>
        <v>0</v>
      </c>
      <c r="L179" s="30">
        <f t="shared" si="20"/>
        <v>0</v>
      </c>
    </row>
    <row r="180" spans="1:12">
      <c r="A180" s="28">
        <v>171</v>
      </c>
      <c r="B180" s="38"/>
      <c r="C180" s="37" t="str">
        <f>IF(B180="","",VLOOKUP(B180,仲買人等一覧!$A$5:$B$43,2,FALSE))</f>
        <v/>
      </c>
      <c r="D180" s="36"/>
      <c r="E180" s="39" t="str">
        <f t="shared" si="21"/>
        <v/>
      </c>
      <c r="F180" s="39" t="str">
        <f t="shared" si="22"/>
        <v/>
      </c>
      <c r="G180" s="29"/>
      <c r="H180" s="30"/>
      <c r="I180" s="40">
        <f t="shared" si="23"/>
        <v>0</v>
      </c>
      <c r="J180" s="40">
        <f t="shared" si="24"/>
        <v>0</v>
      </c>
      <c r="K180" s="40">
        <f t="shared" si="25"/>
        <v>0</v>
      </c>
      <c r="L180" s="30">
        <f t="shared" si="20"/>
        <v>0</v>
      </c>
    </row>
    <row r="181" spans="1:12">
      <c r="A181" s="28">
        <v>172</v>
      </c>
      <c r="B181" s="38"/>
      <c r="C181" s="37" t="str">
        <f>IF(B181="","",VLOOKUP(B181,仲買人等一覧!$A$5:$B$43,2,FALSE))</f>
        <v/>
      </c>
      <c r="D181" s="36"/>
      <c r="E181" s="39" t="str">
        <f t="shared" si="21"/>
        <v/>
      </c>
      <c r="F181" s="39" t="str">
        <f t="shared" si="22"/>
        <v/>
      </c>
      <c r="G181" s="29"/>
      <c r="H181" s="30"/>
      <c r="I181" s="40">
        <f t="shared" si="23"/>
        <v>0</v>
      </c>
      <c r="J181" s="40">
        <f t="shared" si="24"/>
        <v>0</v>
      </c>
      <c r="K181" s="40">
        <f t="shared" si="25"/>
        <v>0</v>
      </c>
      <c r="L181" s="30">
        <f t="shared" si="20"/>
        <v>0</v>
      </c>
    </row>
    <row r="182" spans="1:12">
      <c r="A182" s="28">
        <v>173</v>
      </c>
      <c r="B182" s="38"/>
      <c r="C182" s="37" t="str">
        <f>IF(B182="","",VLOOKUP(B182,仲買人等一覧!$A$5:$B$43,2,FALSE))</f>
        <v/>
      </c>
      <c r="D182" s="36"/>
      <c r="E182" s="39" t="str">
        <f t="shared" si="21"/>
        <v/>
      </c>
      <c r="F182" s="39" t="str">
        <f t="shared" si="22"/>
        <v/>
      </c>
      <c r="G182" s="29"/>
      <c r="H182" s="30"/>
      <c r="I182" s="40">
        <f t="shared" si="23"/>
        <v>0</v>
      </c>
      <c r="J182" s="40">
        <f t="shared" si="24"/>
        <v>0</v>
      </c>
      <c r="K182" s="40">
        <f t="shared" si="25"/>
        <v>0</v>
      </c>
      <c r="L182" s="30">
        <f t="shared" si="20"/>
        <v>0</v>
      </c>
    </row>
    <row r="183" spans="1:12">
      <c r="A183" s="28">
        <v>174</v>
      </c>
      <c r="B183" s="38"/>
      <c r="C183" s="37" t="str">
        <f>IF(B183="","",VLOOKUP(B183,仲買人等一覧!$A$5:$B$43,2,FALSE))</f>
        <v/>
      </c>
      <c r="D183" s="36"/>
      <c r="E183" s="39" t="str">
        <f t="shared" si="21"/>
        <v/>
      </c>
      <c r="F183" s="39" t="str">
        <f t="shared" si="22"/>
        <v/>
      </c>
      <c r="G183" s="29"/>
      <c r="H183" s="30"/>
      <c r="I183" s="40">
        <f t="shared" si="23"/>
        <v>0</v>
      </c>
      <c r="J183" s="40">
        <f t="shared" si="24"/>
        <v>0</v>
      </c>
      <c r="K183" s="40">
        <f t="shared" si="25"/>
        <v>0</v>
      </c>
      <c r="L183" s="30">
        <f t="shared" si="20"/>
        <v>0</v>
      </c>
    </row>
    <row r="184" spans="1:12">
      <c r="A184" s="28">
        <v>175</v>
      </c>
      <c r="B184" s="38"/>
      <c r="C184" s="37" t="str">
        <f>IF(B184="","",VLOOKUP(B184,仲買人等一覧!$A$5:$B$43,2,FALSE))</f>
        <v/>
      </c>
      <c r="D184" s="36"/>
      <c r="E184" s="39" t="str">
        <f t="shared" si="21"/>
        <v/>
      </c>
      <c r="F184" s="39" t="str">
        <f t="shared" si="22"/>
        <v/>
      </c>
      <c r="G184" s="29"/>
      <c r="H184" s="30"/>
      <c r="I184" s="40">
        <f t="shared" si="23"/>
        <v>0</v>
      </c>
      <c r="J184" s="40">
        <f t="shared" si="24"/>
        <v>0</v>
      </c>
      <c r="K184" s="40">
        <f t="shared" si="25"/>
        <v>0</v>
      </c>
      <c r="L184" s="30">
        <f t="shared" si="20"/>
        <v>0</v>
      </c>
    </row>
    <row r="185" spans="1:12">
      <c r="A185" s="28">
        <v>176</v>
      </c>
      <c r="B185" s="38"/>
      <c r="C185" s="37" t="str">
        <f>IF(B185="","",VLOOKUP(B185,仲買人等一覧!$A$5:$B$43,2,FALSE))</f>
        <v/>
      </c>
      <c r="D185" s="36"/>
      <c r="E185" s="39" t="str">
        <f t="shared" si="21"/>
        <v/>
      </c>
      <c r="F185" s="39" t="str">
        <f t="shared" si="22"/>
        <v/>
      </c>
      <c r="G185" s="29"/>
      <c r="H185" s="30"/>
      <c r="I185" s="40">
        <f t="shared" si="23"/>
        <v>0</v>
      </c>
      <c r="J185" s="40">
        <f t="shared" si="24"/>
        <v>0</v>
      </c>
      <c r="K185" s="40">
        <f t="shared" si="25"/>
        <v>0</v>
      </c>
      <c r="L185" s="30">
        <f t="shared" si="20"/>
        <v>0</v>
      </c>
    </row>
    <row r="186" spans="1:12">
      <c r="A186" s="28">
        <v>177</v>
      </c>
      <c r="B186" s="38"/>
      <c r="C186" s="37" t="str">
        <f>IF(B186="","",VLOOKUP(B186,仲買人等一覧!$A$5:$B$43,2,FALSE))</f>
        <v/>
      </c>
      <c r="D186" s="36"/>
      <c r="E186" s="39" t="str">
        <f t="shared" si="21"/>
        <v/>
      </c>
      <c r="F186" s="39" t="str">
        <f t="shared" si="22"/>
        <v/>
      </c>
      <c r="G186" s="29"/>
      <c r="H186" s="30"/>
      <c r="I186" s="40">
        <f t="shared" si="23"/>
        <v>0</v>
      </c>
      <c r="J186" s="40">
        <f t="shared" si="24"/>
        <v>0</v>
      </c>
      <c r="K186" s="40">
        <f t="shared" si="25"/>
        <v>0</v>
      </c>
      <c r="L186" s="30">
        <f t="shared" si="20"/>
        <v>0</v>
      </c>
    </row>
    <row r="187" spans="1:12">
      <c r="A187" s="28">
        <v>178</v>
      </c>
      <c r="B187" s="38"/>
      <c r="C187" s="37" t="str">
        <f>IF(B187="","",VLOOKUP(B187,仲買人等一覧!$A$5:$B$43,2,FALSE))</f>
        <v/>
      </c>
      <c r="D187" s="36"/>
      <c r="E187" s="39" t="str">
        <f t="shared" si="21"/>
        <v/>
      </c>
      <c r="F187" s="39" t="str">
        <f t="shared" si="22"/>
        <v/>
      </c>
      <c r="G187" s="29"/>
      <c r="H187" s="30"/>
      <c r="I187" s="40">
        <f t="shared" si="23"/>
        <v>0</v>
      </c>
      <c r="J187" s="40">
        <f t="shared" si="24"/>
        <v>0</v>
      </c>
      <c r="K187" s="40">
        <f t="shared" si="25"/>
        <v>0</v>
      </c>
      <c r="L187" s="30">
        <f t="shared" si="20"/>
        <v>0</v>
      </c>
    </row>
    <row r="188" spans="1:12">
      <c r="A188" s="28">
        <v>179</v>
      </c>
      <c r="B188" s="38"/>
      <c r="C188" s="37" t="str">
        <f>IF(B188="","",VLOOKUP(B188,仲買人等一覧!$A$5:$B$43,2,FALSE))</f>
        <v/>
      </c>
      <c r="D188" s="36"/>
      <c r="E188" s="39" t="str">
        <f t="shared" si="21"/>
        <v/>
      </c>
      <c r="F188" s="39" t="str">
        <f t="shared" si="22"/>
        <v/>
      </c>
      <c r="G188" s="29"/>
      <c r="H188" s="30"/>
      <c r="I188" s="40">
        <f t="shared" si="23"/>
        <v>0</v>
      </c>
      <c r="J188" s="40">
        <f t="shared" si="24"/>
        <v>0</v>
      </c>
      <c r="K188" s="40">
        <f t="shared" si="25"/>
        <v>0</v>
      </c>
      <c r="L188" s="30">
        <f t="shared" si="20"/>
        <v>0</v>
      </c>
    </row>
    <row r="189" spans="1:12">
      <c r="A189" s="28">
        <v>180</v>
      </c>
      <c r="B189" s="38"/>
      <c r="C189" s="37" t="str">
        <f>IF(B189="","",VLOOKUP(B189,仲買人等一覧!$A$5:$B$43,2,FALSE))</f>
        <v/>
      </c>
      <c r="D189" s="36"/>
      <c r="E189" s="39" t="str">
        <f t="shared" si="21"/>
        <v/>
      </c>
      <c r="F189" s="39" t="str">
        <f t="shared" si="22"/>
        <v/>
      </c>
      <c r="G189" s="29"/>
      <c r="H189" s="30"/>
      <c r="I189" s="40">
        <f t="shared" si="23"/>
        <v>0</v>
      </c>
      <c r="J189" s="40">
        <f t="shared" si="24"/>
        <v>0</v>
      </c>
      <c r="K189" s="40">
        <f t="shared" si="25"/>
        <v>0</v>
      </c>
      <c r="L189" s="30">
        <f t="shared" si="20"/>
        <v>0</v>
      </c>
    </row>
    <row r="190" spans="1:12">
      <c r="A190" s="28">
        <v>181</v>
      </c>
      <c r="B190" s="38"/>
      <c r="C190" s="37" t="str">
        <f>IF(B190="","",VLOOKUP(B190,仲買人等一覧!$A$5:$B$43,2,FALSE))</f>
        <v/>
      </c>
      <c r="D190" s="36"/>
      <c r="E190" s="39" t="str">
        <f t="shared" si="21"/>
        <v/>
      </c>
      <c r="F190" s="39" t="str">
        <f t="shared" si="22"/>
        <v/>
      </c>
      <c r="G190" s="29"/>
      <c r="H190" s="30"/>
      <c r="I190" s="40">
        <f t="shared" si="23"/>
        <v>0</v>
      </c>
      <c r="J190" s="40">
        <f t="shared" si="24"/>
        <v>0</v>
      </c>
      <c r="K190" s="40">
        <f t="shared" si="25"/>
        <v>0</v>
      </c>
      <c r="L190" s="30">
        <f t="shared" si="20"/>
        <v>0</v>
      </c>
    </row>
    <row r="191" spans="1:12">
      <c r="A191" s="28">
        <v>182</v>
      </c>
      <c r="B191" s="38"/>
      <c r="C191" s="37" t="str">
        <f>IF(B191="","",VLOOKUP(B191,仲買人等一覧!$A$5:$B$43,2,FALSE))</f>
        <v/>
      </c>
      <c r="D191" s="36"/>
      <c r="E191" s="39" t="str">
        <f t="shared" si="21"/>
        <v/>
      </c>
      <c r="F191" s="39" t="str">
        <f t="shared" si="22"/>
        <v/>
      </c>
      <c r="G191" s="29"/>
      <c r="H191" s="30"/>
      <c r="I191" s="40">
        <f t="shared" si="23"/>
        <v>0</v>
      </c>
      <c r="J191" s="40">
        <f t="shared" si="24"/>
        <v>0</v>
      </c>
      <c r="K191" s="40">
        <f t="shared" si="25"/>
        <v>0</v>
      </c>
      <c r="L191" s="30">
        <f t="shared" si="20"/>
        <v>0</v>
      </c>
    </row>
    <row r="192" spans="1:12">
      <c r="A192" s="28">
        <v>183</v>
      </c>
      <c r="B192" s="38"/>
      <c r="C192" s="37" t="str">
        <f>IF(B192="","",VLOOKUP(B192,仲買人等一覧!$A$5:$B$43,2,FALSE))</f>
        <v/>
      </c>
      <c r="D192" s="36"/>
      <c r="E192" s="39" t="str">
        <f t="shared" si="21"/>
        <v/>
      </c>
      <c r="F192" s="39" t="str">
        <f t="shared" si="22"/>
        <v/>
      </c>
      <c r="G192" s="29"/>
      <c r="H192" s="30"/>
      <c r="I192" s="40">
        <f t="shared" si="23"/>
        <v>0</v>
      </c>
      <c r="J192" s="40">
        <f t="shared" si="24"/>
        <v>0</v>
      </c>
      <c r="K192" s="40">
        <f t="shared" si="25"/>
        <v>0</v>
      </c>
      <c r="L192" s="30">
        <f t="shared" si="20"/>
        <v>0</v>
      </c>
    </row>
    <row r="193" spans="1:12">
      <c r="A193" s="28">
        <v>184</v>
      </c>
      <c r="B193" s="38"/>
      <c r="C193" s="37" t="str">
        <f>IF(B193="","",VLOOKUP(B193,仲買人等一覧!$A$5:$B$43,2,FALSE))</f>
        <v/>
      </c>
      <c r="D193" s="36"/>
      <c r="E193" s="39" t="str">
        <f t="shared" si="21"/>
        <v/>
      </c>
      <c r="F193" s="39" t="str">
        <f t="shared" si="22"/>
        <v/>
      </c>
      <c r="G193" s="29"/>
      <c r="H193" s="30"/>
      <c r="I193" s="40">
        <f t="shared" si="23"/>
        <v>0</v>
      </c>
      <c r="J193" s="40">
        <f t="shared" si="24"/>
        <v>0</v>
      </c>
      <c r="K193" s="40">
        <f t="shared" si="25"/>
        <v>0</v>
      </c>
      <c r="L193" s="30">
        <f t="shared" si="20"/>
        <v>0</v>
      </c>
    </row>
    <row r="194" spans="1:12">
      <c r="A194" s="28">
        <v>185</v>
      </c>
      <c r="B194" s="38"/>
      <c r="C194" s="37" t="str">
        <f>IF(B194="","",VLOOKUP(B194,仲買人等一覧!$A$5:$B$43,2,FALSE))</f>
        <v/>
      </c>
      <c r="D194" s="36"/>
      <c r="E194" s="39" t="str">
        <f t="shared" si="21"/>
        <v/>
      </c>
      <c r="F194" s="39" t="str">
        <f t="shared" si="22"/>
        <v/>
      </c>
      <c r="G194" s="29"/>
      <c r="H194" s="30"/>
      <c r="I194" s="40">
        <f t="shared" si="23"/>
        <v>0</v>
      </c>
      <c r="J194" s="40">
        <f t="shared" si="24"/>
        <v>0</v>
      </c>
      <c r="K194" s="40">
        <f t="shared" si="25"/>
        <v>0</v>
      </c>
      <c r="L194" s="30">
        <f t="shared" si="20"/>
        <v>0</v>
      </c>
    </row>
    <row r="195" spans="1:12">
      <c r="A195" s="28">
        <v>186</v>
      </c>
      <c r="B195" s="38"/>
      <c r="C195" s="37" t="str">
        <f>IF(B195="","",VLOOKUP(B195,仲買人等一覧!$A$5:$B$43,2,FALSE))</f>
        <v/>
      </c>
      <c r="D195" s="36"/>
      <c r="E195" s="39" t="str">
        <f t="shared" si="21"/>
        <v/>
      </c>
      <c r="F195" s="39" t="str">
        <f t="shared" si="22"/>
        <v/>
      </c>
      <c r="G195" s="29"/>
      <c r="H195" s="30"/>
      <c r="I195" s="40">
        <f t="shared" si="23"/>
        <v>0</v>
      </c>
      <c r="J195" s="40">
        <f t="shared" si="24"/>
        <v>0</v>
      </c>
      <c r="K195" s="40">
        <f t="shared" si="25"/>
        <v>0</v>
      </c>
      <c r="L195" s="30">
        <f t="shared" si="20"/>
        <v>0</v>
      </c>
    </row>
    <row r="196" spans="1:12">
      <c r="A196" s="28">
        <v>187</v>
      </c>
      <c r="B196" s="38"/>
      <c r="C196" s="37" t="str">
        <f>IF(B196="","",VLOOKUP(B196,仲買人等一覧!$A$5:$B$43,2,FALSE))</f>
        <v/>
      </c>
      <c r="D196" s="36"/>
      <c r="E196" s="39" t="str">
        <f t="shared" si="21"/>
        <v/>
      </c>
      <c r="F196" s="39" t="str">
        <f t="shared" si="22"/>
        <v/>
      </c>
      <c r="G196" s="29"/>
      <c r="H196" s="30"/>
      <c r="I196" s="40">
        <f t="shared" si="23"/>
        <v>0</v>
      </c>
      <c r="J196" s="40">
        <f t="shared" si="24"/>
        <v>0</v>
      </c>
      <c r="K196" s="40">
        <f t="shared" si="25"/>
        <v>0</v>
      </c>
      <c r="L196" s="30">
        <f t="shared" si="20"/>
        <v>0</v>
      </c>
    </row>
    <row r="197" spans="1:12">
      <c r="A197" s="28">
        <v>188</v>
      </c>
      <c r="B197" s="38"/>
      <c r="C197" s="37" t="str">
        <f>IF(B197="","",VLOOKUP(B197,仲買人等一覧!$A$5:$B$43,2,FALSE))</f>
        <v/>
      </c>
      <c r="D197" s="36"/>
      <c r="E197" s="39" t="str">
        <f t="shared" si="21"/>
        <v/>
      </c>
      <c r="F197" s="39" t="str">
        <f t="shared" si="22"/>
        <v/>
      </c>
      <c r="G197" s="29"/>
      <c r="H197" s="30"/>
      <c r="I197" s="40">
        <f t="shared" si="23"/>
        <v>0</v>
      </c>
      <c r="J197" s="40">
        <f t="shared" si="24"/>
        <v>0</v>
      </c>
      <c r="K197" s="40">
        <f t="shared" si="25"/>
        <v>0</v>
      </c>
      <c r="L197" s="30">
        <f t="shared" si="20"/>
        <v>0</v>
      </c>
    </row>
    <row r="198" spans="1:12">
      <c r="A198" s="28">
        <v>189</v>
      </c>
      <c r="B198" s="38"/>
      <c r="C198" s="37" t="str">
        <f>IF(B198="","",VLOOKUP(B198,仲買人等一覧!$A$5:$B$43,2,FALSE))</f>
        <v/>
      </c>
      <c r="D198" s="36"/>
      <c r="E198" s="39" t="str">
        <f t="shared" si="21"/>
        <v/>
      </c>
      <c r="F198" s="39" t="str">
        <f t="shared" si="22"/>
        <v/>
      </c>
      <c r="G198" s="29"/>
      <c r="H198" s="30"/>
      <c r="I198" s="40">
        <f t="shared" si="23"/>
        <v>0</v>
      </c>
      <c r="J198" s="40">
        <f t="shared" si="24"/>
        <v>0</v>
      </c>
      <c r="K198" s="40">
        <f t="shared" si="25"/>
        <v>0</v>
      </c>
      <c r="L198" s="30">
        <f t="shared" si="20"/>
        <v>0</v>
      </c>
    </row>
    <row r="199" spans="1:12">
      <c r="A199" s="28">
        <v>190</v>
      </c>
      <c r="B199" s="38"/>
      <c r="C199" s="37" t="str">
        <f>IF(B199="","",VLOOKUP(B199,仲買人等一覧!$A$5:$B$43,2,FALSE))</f>
        <v/>
      </c>
      <c r="D199" s="36"/>
      <c r="E199" s="39" t="str">
        <f t="shared" si="21"/>
        <v/>
      </c>
      <c r="F199" s="39" t="str">
        <f t="shared" si="22"/>
        <v/>
      </c>
      <c r="G199" s="29"/>
      <c r="H199" s="30"/>
      <c r="I199" s="40">
        <f t="shared" si="23"/>
        <v>0</v>
      </c>
      <c r="J199" s="40">
        <f t="shared" si="24"/>
        <v>0</v>
      </c>
      <c r="K199" s="40">
        <f t="shared" si="25"/>
        <v>0</v>
      </c>
      <c r="L199" s="30">
        <f t="shared" si="20"/>
        <v>0</v>
      </c>
    </row>
    <row r="200" spans="1:12">
      <c r="A200" s="28">
        <v>191</v>
      </c>
      <c r="B200" s="38"/>
      <c r="C200" s="37" t="str">
        <f>IF(B200="","",VLOOKUP(B200,仲買人等一覧!$A$5:$B$43,2,FALSE))</f>
        <v/>
      </c>
      <c r="D200" s="36"/>
      <c r="E200" s="39" t="str">
        <f t="shared" si="21"/>
        <v/>
      </c>
      <c r="F200" s="39" t="str">
        <f t="shared" si="22"/>
        <v/>
      </c>
      <c r="G200" s="29"/>
      <c r="H200" s="30"/>
      <c r="I200" s="40">
        <f t="shared" si="23"/>
        <v>0</v>
      </c>
      <c r="J200" s="40">
        <f t="shared" si="24"/>
        <v>0</v>
      </c>
      <c r="K200" s="40">
        <f t="shared" si="25"/>
        <v>0</v>
      </c>
      <c r="L200" s="30">
        <f t="shared" si="20"/>
        <v>0</v>
      </c>
    </row>
    <row r="201" spans="1:12">
      <c r="A201" s="28">
        <v>192</v>
      </c>
      <c r="B201" s="38"/>
      <c r="C201" s="37" t="str">
        <f>IF(B201="","",VLOOKUP(B201,仲買人等一覧!$A$5:$B$43,2,FALSE))</f>
        <v/>
      </c>
      <c r="D201" s="36"/>
      <c r="E201" s="39" t="str">
        <f t="shared" si="21"/>
        <v/>
      </c>
      <c r="F201" s="39" t="str">
        <f t="shared" si="22"/>
        <v/>
      </c>
      <c r="G201" s="29"/>
      <c r="H201" s="30"/>
      <c r="I201" s="40">
        <f t="shared" si="23"/>
        <v>0</v>
      </c>
      <c r="J201" s="40">
        <f t="shared" si="24"/>
        <v>0</v>
      </c>
      <c r="K201" s="40">
        <f t="shared" si="25"/>
        <v>0</v>
      </c>
      <c r="L201" s="30">
        <f t="shared" si="20"/>
        <v>0</v>
      </c>
    </row>
    <row r="202" spans="1:12">
      <c r="A202" s="28">
        <v>193</v>
      </c>
      <c r="B202" s="38"/>
      <c r="C202" s="37" t="str">
        <f>IF(B202="","",VLOOKUP(B202,仲買人等一覧!$A$5:$B$43,2,FALSE))</f>
        <v/>
      </c>
      <c r="D202" s="36"/>
      <c r="E202" s="39" t="str">
        <f t="shared" si="21"/>
        <v/>
      </c>
      <c r="F202" s="39" t="str">
        <f t="shared" si="22"/>
        <v/>
      </c>
      <c r="G202" s="29"/>
      <c r="H202" s="30"/>
      <c r="I202" s="40">
        <f t="shared" si="23"/>
        <v>0</v>
      </c>
      <c r="J202" s="40">
        <f t="shared" si="24"/>
        <v>0</v>
      </c>
      <c r="K202" s="40">
        <f t="shared" si="25"/>
        <v>0</v>
      </c>
      <c r="L202" s="30">
        <f t="shared" si="20"/>
        <v>0</v>
      </c>
    </row>
    <row r="203" spans="1:12">
      <c r="A203" s="28">
        <v>194</v>
      </c>
      <c r="B203" s="38"/>
      <c r="C203" s="37" t="str">
        <f>IF(B203="","",VLOOKUP(B203,仲買人等一覧!$A$5:$B$43,2,FALSE))</f>
        <v/>
      </c>
      <c r="D203" s="36"/>
      <c r="E203" s="39" t="str">
        <f t="shared" si="21"/>
        <v/>
      </c>
      <c r="F203" s="39" t="str">
        <f t="shared" si="22"/>
        <v/>
      </c>
      <c r="G203" s="29"/>
      <c r="H203" s="30"/>
      <c r="I203" s="40">
        <f t="shared" si="23"/>
        <v>0</v>
      </c>
      <c r="J203" s="40">
        <f t="shared" si="24"/>
        <v>0</v>
      </c>
      <c r="K203" s="40">
        <f t="shared" si="25"/>
        <v>0</v>
      </c>
      <c r="L203" s="30">
        <f t="shared" ref="L203:L209" si="26">IF(H203&gt;E203,ROUNDDOWN(F203*G203,0),ROUNDDOWN(I203/2,0))</f>
        <v>0</v>
      </c>
    </row>
    <row r="204" spans="1:12">
      <c r="A204" s="28">
        <v>195</v>
      </c>
      <c r="B204" s="38"/>
      <c r="C204" s="37" t="str">
        <f>IF(B204="","",VLOOKUP(B204,仲買人等一覧!$A$5:$B$43,2,FALSE))</f>
        <v/>
      </c>
      <c r="D204" s="36"/>
      <c r="E204" s="39" t="str">
        <f t="shared" si="21"/>
        <v/>
      </c>
      <c r="F204" s="39" t="str">
        <f t="shared" si="22"/>
        <v/>
      </c>
      <c r="G204" s="29"/>
      <c r="H204" s="30"/>
      <c r="I204" s="40">
        <f t="shared" si="23"/>
        <v>0</v>
      </c>
      <c r="J204" s="40">
        <f t="shared" si="24"/>
        <v>0</v>
      </c>
      <c r="K204" s="40">
        <f t="shared" si="25"/>
        <v>0</v>
      </c>
      <c r="L204" s="30">
        <f t="shared" si="26"/>
        <v>0</v>
      </c>
    </row>
    <row r="205" spans="1:12">
      <c r="A205" s="28">
        <v>196</v>
      </c>
      <c r="B205" s="38"/>
      <c r="C205" s="37" t="str">
        <f>IF(B205="","",VLOOKUP(B205,仲買人等一覧!$A$5:$B$43,2,FALSE))</f>
        <v/>
      </c>
      <c r="D205" s="36"/>
      <c r="E205" s="39" t="str">
        <f t="shared" si="21"/>
        <v/>
      </c>
      <c r="F205" s="39" t="str">
        <f t="shared" si="22"/>
        <v/>
      </c>
      <c r="G205" s="29"/>
      <c r="H205" s="30"/>
      <c r="I205" s="40">
        <f t="shared" si="23"/>
        <v>0</v>
      </c>
      <c r="J205" s="40">
        <f t="shared" si="24"/>
        <v>0</v>
      </c>
      <c r="K205" s="40">
        <f t="shared" si="25"/>
        <v>0</v>
      </c>
      <c r="L205" s="30">
        <f t="shared" si="26"/>
        <v>0</v>
      </c>
    </row>
    <row r="206" spans="1:12">
      <c r="A206" s="28">
        <v>197</v>
      </c>
      <c r="B206" s="38"/>
      <c r="C206" s="37" t="str">
        <f>IF(B206="","",VLOOKUP(B206,仲買人等一覧!$A$5:$B$43,2,FALSE))</f>
        <v/>
      </c>
      <c r="D206" s="36"/>
      <c r="E206" s="39" t="str">
        <f t="shared" si="21"/>
        <v/>
      </c>
      <c r="F206" s="39" t="str">
        <f t="shared" si="22"/>
        <v/>
      </c>
      <c r="G206" s="29"/>
      <c r="H206" s="30"/>
      <c r="I206" s="40">
        <f t="shared" si="23"/>
        <v>0</v>
      </c>
      <c r="J206" s="40">
        <f t="shared" si="24"/>
        <v>0</v>
      </c>
      <c r="K206" s="40">
        <f t="shared" si="25"/>
        <v>0</v>
      </c>
      <c r="L206" s="30">
        <f t="shared" si="26"/>
        <v>0</v>
      </c>
    </row>
    <row r="207" spans="1:12">
      <c r="A207" s="28">
        <v>198</v>
      </c>
      <c r="B207" s="38"/>
      <c r="C207" s="37" t="str">
        <f>IF(B207="","",VLOOKUP(B207,仲買人等一覧!$A$5:$B$43,2,FALSE))</f>
        <v/>
      </c>
      <c r="D207" s="36"/>
      <c r="E207" s="39" t="str">
        <f t="shared" si="21"/>
        <v/>
      </c>
      <c r="F207" s="39" t="str">
        <f t="shared" si="22"/>
        <v/>
      </c>
      <c r="G207" s="29"/>
      <c r="H207" s="30"/>
      <c r="I207" s="40">
        <f t="shared" si="23"/>
        <v>0</v>
      </c>
      <c r="J207" s="40">
        <f t="shared" si="24"/>
        <v>0</v>
      </c>
      <c r="K207" s="40">
        <f t="shared" si="25"/>
        <v>0</v>
      </c>
      <c r="L207" s="30">
        <f t="shared" si="26"/>
        <v>0</v>
      </c>
    </row>
    <row r="208" spans="1:12">
      <c r="A208" s="28">
        <v>199</v>
      </c>
      <c r="B208" s="38"/>
      <c r="C208" s="37" t="str">
        <f>IF(B208="","",VLOOKUP(B208,仲買人等一覧!$A$5:$B$43,2,FALSE))</f>
        <v/>
      </c>
      <c r="D208" s="36"/>
      <c r="E208" s="39" t="str">
        <f t="shared" si="21"/>
        <v/>
      </c>
      <c r="F208" s="39" t="str">
        <f t="shared" si="22"/>
        <v/>
      </c>
      <c r="G208" s="29"/>
      <c r="H208" s="30"/>
      <c r="I208" s="40">
        <f t="shared" si="23"/>
        <v>0</v>
      </c>
      <c r="J208" s="40">
        <f t="shared" si="24"/>
        <v>0</v>
      </c>
      <c r="K208" s="40">
        <f t="shared" si="25"/>
        <v>0</v>
      </c>
      <c r="L208" s="30">
        <f t="shared" si="26"/>
        <v>0</v>
      </c>
    </row>
    <row r="209" spans="1:12">
      <c r="A209" s="28">
        <v>200</v>
      </c>
      <c r="B209" s="38"/>
      <c r="C209" s="37" t="str">
        <f>IF(B209="","",VLOOKUP(B209,仲買人等一覧!$A$5:$B$43,2,FALSE))</f>
        <v/>
      </c>
      <c r="D209" s="36"/>
      <c r="E209" s="39" t="str">
        <f t="shared" si="21"/>
        <v/>
      </c>
      <c r="F209" s="39" t="str">
        <f t="shared" si="22"/>
        <v/>
      </c>
      <c r="G209" s="29"/>
      <c r="H209" s="30"/>
      <c r="I209" s="40">
        <f t="shared" si="23"/>
        <v>0</v>
      </c>
      <c r="J209" s="40">
        <f t="shared" si="24"/>
        <v>0</v>
      </c>
      <c r="K209" s="40">
        <f t="shared" si="25"/>
        <v>0</v>
      </c>
      <c r="L209" s="30">
        <f t="shared" si="26"/>
        <v>0</v>
      </c>
    </row>
  </sheetData>
  <mergeCells count="5">
    <mergeCell ref="C4:C5"/>
    <mergeCell ref="A4:B5"/>
    <mergeCell ref="D4:G5"/>
    <mergeCell ref="J4:L5"/>
    <mergeCell ref="H4:I5"/>
  </mergeCells>
  <phoneticPr fontId="4"/>
  <dataValidations count="1">
    <dataValidation type="list" allowBlank="1" showInputMessage="1" showErrorMessage="1" sqref="D10:D209">
      <formula1>$N$10:$N$24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参加店一覧</vt:lpstr>
      <vt:lpstr>仲買人等一覧</vt:lpstr>
      <vt:lpstr>計算ツール</vt:lpstr>
      <vt:lpstr>計算ツール!Print_Area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管理者</cp:lastModifiedBy>
  <cp:lastPrinted>2022-08-15T06:13:47Z</cp:lastPrinted>
  <dcterms:created xsi:type="dcterms:W3CDTF">2022-08-15T04:39:54Z</dcterms:created>
  <dcterms:modified xsi:type="dcterms:W3CDTF">2022-10-28T00:11:56Z</dcterms:modified>
</cp:coreProperties>
</file>